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ข้อ 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<sst xmlns="http://schemas.openxmlformats.org/spreadsheetml/2006/main" count="216" uniqueCount="74">
  <si>
    <t xml:space="preserve">ไมให้เกินเกว่าร้อยละ 40 ของงบประมาณรายจ่ายประจำปี </t>
  </si>
  <si>
    <t>จำนวน</t>
  </si>
  <si>
    <t>จำนวนที่มีอยู่ปัจจุบัน</t>
  </si>
  <si>
    <t>อัตราตำแหน่งที่คาดว่าจะต้องใช้</t>
  </si>
  <si>
    <t>อัตรากำลังคน</t>
  </si>
  <si>
    <t>ค่าใช้จ่ายรวม (3)</t>
  </si>
  <si>
    <t>หมายเหตุ</t>
  </si>
  <si>
    <t>เพิ่ม/ลด</t>
  </si>
  <si>
    <t>ทั้งหมด</t>
  </si>
  <si>
    <t>เงินเดือน</t>
  </si>
  <si>
    <t>(คน)</t>
  </si>
  <si>
    <t>(1)</t>
  </si>
  <si>
    <t xml:space="preserve">ปลัด อบต. </t>
  </si>
  <si>
    <t>กลาง</t>
  </si>
  <si>
    <t>ต้น</t>
  </si>
  <si>
    <t>สำนักงานปลัด (01)</t>
  </si>
  <si>
    <t>นักพัฒนาชุมชน</t>
  </si>
  <si>
    <t>นักวิเคราะห์นโยบายและแผน</t>
  </si>
  <si>
    <t>เจ้าพนักงานธุรการ</t>
  </si>
  <si>
    <t>ลูกจ้างประจำ</t>
  </si>
  <si>
    <t>กองคลัง (04)</t>
  </si>
  <si>
    <t>นักวิชาการเงินและบัญชี</t>
  </si>
  <si>
    <t>นักวิชาการพัสดุ</t>
  </si>
  <si>
    <t>กองช่าง (05)</t>
  </si>
  <si>
    <t xml:space="preserve">นายช่างโยธา  </t>
  </si>
  <si>
    <t>นักการภารโรง</t>
  </si>
  <si>
    <t>พนักงานขับรถยนต์</t>
  </si>
  <si>
    <t>คนงานทั่วไป</t>
  </si>
  <si>
    <t>นักวิชาการศึกษา</t>
  </si>
  <si>
    <t>รวม</t>
  </si>
  <si>
    <t>ประมาณการประโยชน์ตอบแทนอื่น 20%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</si>
  <si>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</si>
  <si>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</si>
  <si>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ชื่อสายงาน</t>
  </si>
  <si>
    <t>ระดับ</t>
  </si>
  <si>
    <t>ที่</t>
  </si>
  <si>
    <t>ตำแหน่ง</t>
  </si>
  <si>
    <t>หน.สป.(นักบริหารงานทั่วไป)</t>
  </si>
  <si>
    <t>-</t>
  </si>
  <si>
    <t>นักทรัพยากรบุคคล</t>
  </si>
  <si>
    <t>พนักงานจ้าง</t>
  </si>
  <si>
    <t>ภาระค่าใช้จ่าย</t>
  </si>
  <si>
    <t>ที่เพิ่มขึ้น (2)</t>
  </si>
  <si>
    <t>กองการศึกษา ศาสนาและวัฒนธรรม (08)</t>
  </si>
  <si>
    <t>กองส่งเสริมการเกษตร(14)</t>
  </si>
  <si>
    <t>(4)</t>
  </si>
  <si>
    <t>(5)</t>
  </si>
  <si>
    <t>(6)</t>
  </si>
  <si>
    <t>(7)</t>
  </si>
  <si>
    <t>งบอุดหนุน</t>
  </si>
  <si>
    <t>งบอบต.</t>
  </si>
  <si>
    <t>ในช่วงระยะเวลา 3 ปี ข้างหน้า</t>
  </si>
  <si>
    <t>ผอ.กองการศึกษา(นักบริหารงานศึกษา)</t>
  </si>
  <si>
    <t>ผอ.ส่งเสริมการเกษตร(นักบริหางานเกษตร)</t>
  </si>
  <si>
    <t>ผอ.กองคลัง(นักบริหารงานการคลัง)</t>
  </si>
  <si>
    <t>ปก./ชก.</t>
  </si>
  <si>
    <t xml:space="preserve">    องค์การบริหารส่วนตำบลโค้งยาง  อำเภอสูงเนิน   นำผลวิเคราะห์การกำหนดอัตรากำลัง มาคำนวณภาระค่าใช้จ่ายด้านการบริหารงานบุคคล เพื่อควบคุมการใช้จ่ายด้านการบริหารงานบุคคล</t>
  </si>
  <si>
    <t>ผอ.กองช่าง(นักบริหารงานช่าง)</t>
  </si>
  <si>
    <t>9. ภาระค่าใช้จ่ายเกี่ยวกับเงินเดือนและประโยชน์ตอบแทนอื่น</t>
  </si>
  <si>
    <t>ปก/ชง.</t>
  </si>
  <si>
    <t>นักวิชาการสาธารณสุข</t>
  </si>
  <si>
    <t>ครู</t>
  </si>
  <si>
    <t>คศ.1</t>
  </si>
  <si>
    <t>ว่าง</t>
  </si>
  <si>
    <t>.ใช้ฐานข้อมูลงบประมาณประจำปี 2560   22,000,000.- บาท</t>
  </si>
  <si>
    <t xml:space="preserve"> - คิดเป็นงบประมาณที่จะนำมาคำนวณภาระค่าใช้จ่ายเกี่ยวกับเงินเดือนและประโยชน์ตอบแทนอื่น ประจำปี 2561   23,100,000.- บาท</t>
  </si>
  <si>
    <t xml:space="preserve"> - คิดเป็นงบประมาณที่จะนำมาคำนวณภาระค่าใช้จ่ายเกี่ยวกับเงินเดือนและประโยชน์ตอบแทนอื่น ประจำปี 2562   24,255,000.- บาท</t>
  </si>
  <si>
    <t xml:space="preserve"> - คิดเป็นงบประมาณที่จะนำมาคำนวณภาระค่าใช้จ่ายเกี่ยวกับเงินเดือนและประโยชน์ตอบแทนอื่น ประจำปี 2563   25,467,750.- บาท</t>
  </si>
  <si>
    <t>+1</t>
  </si>
  <si>
    <t>ปง./ชง.</t>
  </si>
  <si>
    <t>ยุบเมื่อว่าง</t>
  </si>
  <si>
    <t>กำหนดเพิ่ม</t>
  </si>
  <si>
    <t>ผู้ดูแลเด็ก</t>
  </si>
  <si>
    <t>เจ้าพนักงานการเกษตร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</si>
</sst>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_ ;\-#,##0\ "/>
    <numFmt numFmtId="201" formatCode="_-* #,##0.0_-;\-* #,##0.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b/>
      <sz val="11"/>
      <name val="TH SarabunPSK"/>
      <family val="2"/>
    </font>
    <font>
      <b/>
      <sz val="12"/>
      <color indexed="8"/>
      <name val="Tahoma"/>
      <family val="2"/>
    </font>
    <font>
      <sz val="15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u val="single"/>
      <sz val="13.5"/>
      <color indexed="8"/>
      <name val="TH SarabunPSK"/>
      <family val="2"/>
    </font>
    <font>
      <b/>
      <u val="single"/>
      <sz val="13.5"/>
      <name val="TH SarabunPSK"/>
      <family val="2"/>
    </font>
    <font>
      <sz val="13.5"/>
      <color indexed="8"/>
      <name val="TH SarabunIT๙"/>
      <family val="2"/>
    </font>
    <font>
      <b/>
      <sz val="13.5"/>
      <color indexed="8"/>
      <name val="TH SarabunIT๙"/>
      <family val="2"/>
    </font>
    <font>
      <sz val="13"/>
      <name val="TH SarabunPSK"/>
      <family val="2"/>
    </font>
    <font>
      <sz val="12"/>
      <color indexed="8"/>
      <name val="TH SarabunPSK"/>
      <family val="2"/>
    </font>
    <font>
      <b/>
      <sz val="10"/>
      <name val="TH SarabunPSK"/>
      <family val="2"/>
    </font>
    <font>
      <b/>
      <sz val="10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21" borderId="0" applyNumberFormat="0" applyBorder="0" applyAlignment="0" applyProtection="0"/>
    <xf numFmtId="0" fontId="65" fillId="22" borderId="1" applyNumberFormat="0" applyAlignment="0" applyProtection="0"/>
    <xf numFmtId="0" fontId="66" fillId="23" borderId="0" applyNumberFormat="0" applyBorder="0" applyAlignment="0" applyProtection="0"/>
    <xf numFmtId="9" fontId="4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69" fillId="19" borderId="5" applyNumberFormat="0" applyAlignment="0" applyProtection="0"/>
    <xf numFmtId="0" fontId="4" fillId="31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5" fillId="0" borderId="0" xfId="36" applyNumberFormat="1" applyFont="1" applyFill="1" applyAlignment="1">
      <alignment horizontal="center"/>
    </xf>
    <xf numFmtId="199" fontId="5" fillId="0" borderId="0" xfId="36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8" fillId="0" borderId="0" xfId="36" applyNumberFormat="1" applyFont="1" applyFill="1" applyAlignment="1">
      <alignment horizontal="center"/>
    </xf>
    <xf numFmtId="199" fontId="8" fillId="0" borderId="0" xfId="36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36" applyNumberFormat="1" applyFont="1" applyFill="1" applyBorder="1" applyAlignment="1">
      <alignment horizontal="left"/>
    </xf>
    <xf numFmtId="3" fontId="11" fillId="0" borderId="0" xfId="36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36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3" fontId="12" fillId="0" borderId="0" xfId="36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99" fontId="18" fillId="0" borderId="10" xfId="36" applyNumberFormat="1" applyFont="1" applyFill="1" applyBorder="1" applyAlignment="1" quotePrefix="1">
      <alignment horizontal="left"/>
    </xf>
    <xf numFmtId="199" fontId="18" fillId="0" borderId="11" xfId="36" applyNumberFormat="1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199" fontId="19" fillId="0" borderId="11" xfId="36" applyNumberFormat="1" applyFont="1" applyFill="1" applyBorder="1" applyAlignment="1">
      <alignment horizontal="left"/>
    </xf>
    <xf numFmtId="199" fontId="18" fillId="0" borderId="11" xfId="36" applyNumberFormat="1" applyFont="1" applyFill="1" applyBorder="1" applyAlignment="1" quotePrefix="1">
      <alignment horizontal="left"/>
    </xf>
    <xf numFmtId="199" fontId="15" fillId="0" borderId="0" xfId="36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199" fontId="25" fillId="0" borderId="0" xfId="36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99" fontId="13" fillId="0" borderId="0" xfId="36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2" fillId="0" borderId="0" xfId="36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 vertical="top"/>
    </xf>
    <xf numFmtId="0" fontId="20" fillId="0" borderId="13" xfId="36" applyNumberFormat="1" applyFont="1" applyFill="1" applyBorder="1" applyAlignment="1">
      <alignment horizontal="center" vertical="justify"/>
    </xf>
    <xf numFmtId="0" fontId="20" fillId="0" borderId="14" xfId="0" applyFont="1" applyFill="1" applyBorder="1" applyAlignment="1">
      <alignment horizontal="center" vertical="top"/>
    </xf>
    <xf numFmtId="0" fontId="20" fillId="0" borderId="15" xfId="36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99" fontId="13" fillId="0" borderId="0" xfId="0" applyNumberFormat="1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99" fontId="20" fillId="0" borderId="11" xfId="36" applyNumberFormat="1" applyFont="1" applyFill="1" applyBorder="1" applyAlignment="1">
      <alignment horizontal="left"/>
    </xf>
    <xf numFmtId="3" fontId="15" fillId="0" borderId="17" xfId="36" applyNumberFormat="1" applyFont="1" applyFill="1" applyBorder="1" applyAlignment="1">
      <alignment horizontal="center"/>
    </xf>
    <xf numFmtId="1" fontId="15" fillId="0" borderId="17" xfId="36" applyNumberFormat="1" applyFont="1" applyFill="1" applyBorder="1" applyAlignment="1">
      <alignment horizontal="center"/>
    </xf>
    <xf numFmtId="3" fontId="15" fillId="0" borderId="10" xfId="36" applyNumberFormat="1" applyFont="1" applyFill="1" applyBorder="1" applyAlignment="1">
      <alignment horizontal="center"/>
    </xf>
    <xf numFmtId="3" fontId="16" fillId="0" borderId="17" xfId="36" applyNumberFormat="1" applyFont="1" applyFill="1" applyBorder="1" applyAlignment="1">
      <alignment horizontal="center"/>
    </xf>
    <xf numFmtId="3" fontId="15" fillId="0" borderId="17" xfId="36" applyNumberFormat="1" applyFont="1" applyFill="1" applyBorder="1" applyAlignment="1" quotePrefix="1">
      <alignment horizontal="center"/>
    </xf>
    <xf numFmtId="3" fontId="15" fillId="0" borderId="18" xfId="36" applyNumberFormat="1" applyFont="1" applyFill="1" applyBorder="1" applyAlignment="1" quotePrefix="1">
      <alignment horizontal="center"/>
    </xf>
    <xf numFmtId="3" fontId="13" fillId="0" borderId="11" xfId="36" applyNumberFormat="1" applyFont="1" applyFill="1" applyBorder="1" applyAlignment="1">
      <alignment horizontal="center"/>
    </xf>
    <xf numFmtId="1" fontId="13" fillId="0" borderId="11" xfId="36" applyNumberFormat="1" applyFont="1" applyFill="1" applyBorder="1" applyAlignment="1">
      <alignment horizontal="center"/>
    </xf>
    <xf numFmtId="3" fontId="13" fillId="0" borderId="19" xfId="36" applyNumberFormat="1" applyFont="1" applyFill="1" applyBorder="1" applyAlignment="1">
      <alignment horizontal="center"/>
    </xf>
    <xf numFmtId="3" fontId="15" fillId="0" borderId="11" xfId="36" applyNumberFormat="1" applyFont="1" applyFill="1" applyBorder="1" applyAlignment="1">
      <alignment horizontal="center"/>
    </xf>
    <xf numFmtId="1" fontId="15" fillId="0" borderId="20" xfId="36" applyNumberFormat="1" applyFont="1" applyFill="1" applyBorder="1" applyAlignment="1">
      <alignment horizontal="center"/>
    </xf>
    <xf numFmtId="3" fontId="15" fillId="0" borderId="11" xfId="36" applyNumberFormat="1" applyFont="1" applyFill="1" applyBorder="1" applyAlignment="1" quotePrefix="1">
      <alignment horizontal="center"/>
    </xf>
    <xf numFmtId="3" fontId="15" fillId="0" borderId="19" xfId="36" applyNumberFormat="1" applyFont="1" applyFill="1" applyBorder="1" applyAlignment="1" quotePrefix="1">
      <alignment horizontal="center"/>
    </xf>
    <xf numFmtId="1" fontId="15" fillId="0" borderId="11" xfId="36" applyNumberFormat="1" applyFont="1" applyFill="1" applyBorder="1" applyAlignment="1">
      <alignment horizontal="center"/>
    </xf>
    <xf numFmtId="3" fontId="16" fillId="0" borderId="11" xfId="36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9" xfId="36" applyNumberFormat="1" applyFont="1" applyFill="1" applyBorder="1" applyAlignment="1">
      <alignment horizontal="center"/>
    </xf>
    <xf numFmtId="3" fontId="16" fillId="0" borderId="21" xfId="36" applyNumberFormat="1" applyFont="1" applyFill="1" applyBorder="1" applyAlignment="1">
      <alignment horizontal="center"/>
    </xf>
    <xf numFmtId="3" fontId="15" fillId="0" borderId="21" xfId="36" applyNumberFormat="1" applyFont="1" applyFill="1" applyBorder="1" applyAlignment="1">
      <alignment horizontal="center"/>
    </xf>
    <xf numFmtId="3" fontId="15" fillId="0" borderId="22" xfId="36" applyNumberFormat="1" applyFont="1" applyFill="1" applyBorder="1" applyAlignment="1">
      <alignment horizontal="center"/>
    </xf>
    <xf numFmtId="3" fontId="15" fillId="0" borderId="19" xfId="36" applyNumberFormat="1" applyFont="1" applyFill="1" applyBorder="1" applyAlignment="1">
      <alignment horizontal="center"/>
    </xf>
    <xf numFmtId="3" fontId="13" fillId="0" borderId="20" xfId="36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199" fontId="29" fillId="0" borderId="11" xfId="36" applyNumberFormat="1" applyFont="1" applyFill="1" applyBorder="1" applyAlignment="1">
      <alignment horizontal="left"/>
    </xf>
    <xf numFmtId="199" fontId="29" fillId="0" borderId="11" xfId="36" applyNumberFormat="1" applyFont="1" applyFill="1" applyBorder="1" applyAlignment="1" quotePrefix="1">
      <alignment horizontal="left"/>
    </xf>
    <xf numFmtId="0" fontId="28" fillId="0" borderId="0" xfId="0" applyFont="1" applyFill="1" applyAlignment="1">
      <alignment/>
    </xf>
    <xf numFmtId="0" fontId="14" fillId="0" borderId="13" xfId="0" applyNumberFormat="1" applyFont="1" applyFill="1" applyBorder="1" applyAlignment="1">
      <alignment horizontal="center" vertical="center"/>
    </xf>
    <xf numFmtId="199" fontId="19" fillId="0" borderId="0" xfId="36" applyNumberFormat="1" applyFont="1" applyFill="1" applyBorder="1" applyAlignment="1">
      <alignment horizontal="center"/>
    </xf>
    <xf numFmtId="199" fontId="19" fillId="0" borderId="13" xfId="36" applyNumberFormat="1" applyFont="1" applyFill="1" applyBorder="1" applyAlignment="1">
      <alignment horizontal="center"/>
    </xf>
    <xf numFmtId="199" fontId="19" fillId="0" borderId="16" xfId="36" applyNumberFormat="1" applyFont="1" applyFill="1" applyBorder="1" applyAlignment="1">
      <alignment horizontal="center"/>
    </xf>
    <xf numFmtId="199" fontId="19" fillId="0" borderId="15" xfId="36" applyNumberFormat="1" applyFont="1" applyFill="1" applyBorder="1" applyAlignment="1" quotePrefix="1">
      <alignment horizontal="center"/>
    </xf>
    <xf numFmtId="0" fontId="28" fillId="0" borderId="11" xfId="0" applyFont="1" applyFill="1" applyBorder="1" applyAlignment="1">
      <alignment horizontal="center"/>
    </xf>
    <xf numFmtId="3" fontId="28" fillId="0" borderId="11" xfId="36" applyNumberFormat="1" applyFont="1" applyFill="1" applyBorder="1" applyAlignment="1">
      <alignment horizontal="center"/>
    </xf>
    <xf numFmtId="3" fontId="31" fillId="0" borderId="11" xfId="36" applyNumberFormat="1" applyFont="1" applyFill="1" applyBorder="1" applyAlignment="1">
      <alignment horizontal="center"/>
    </xf>
    <xf numFmtId="3" fontId="31" fillId="0" borderId="19" xfId="36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1" fontId="28" fillId="0" borderId="11" xfId="36" applyNumberFormat="1" applyFont="1" applyFill="1" applyBorder="1" applyAlignment="1">
      <alignment horizontal="center"/>
    </xf>
    <xf numFmtId="3" fontId="28" fillId="0" borderId="19" xfId="36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199" fontId="30" fillId="0" borderId="11" xfId="36" applyNumberFormat="1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/>
    </xf>
    <xf numFmtId="3" fontId="29" fillId="0" borderId="20" xfId="36" applyNumberFormat="1" applyFont="1" applyFill="1" applyBorder="1" applyAlignment="1">
      <alignment horizontal="center"/>
    </xf>
    <xf numFmtId="3" fontId="29" fillId="0" borderId="23" xfId="36" applyNumberFormat="1" applyFont="1" applyFill="1" applyBorder="1" applyAlignment="1">
      <alignment horizontal="center"/>
    </xf>
    <xf numFmtId="41" fontId="28" fillId="0" borderId="11" xfId="36" applyNumberFormat="1" applyFont="1" applyFill="1" applyBorder="1" applyAlignment="1">
      <alignment horizontal="center"/>
    </xf>
    <xf numFmtId="3" fontId="28" fillId="0" borderId="11" xfId="36" applyNumberFormat="1" applyFont="1" applyFill="1" applyBorder="1" applyAlignment="1" quotePrefix="1">
      <alignment horizontal="center"/>
    </xf>
    <xf numFmtId="3" fontId="28" fillId="0" borderId="19" xfId="36" applyNumberFormat="1" applyFont="1" applyFill="1" applyBorder="1" applyAlignment="1" quotePrefix="1">
      <alignment horizontal="center"/>
    </xf>
    <xf numFmtId="0" fontId="32" fillId="0" borderId="21" xfId="0" applyFont="1" applyFill="1" applyBorder="1" applyAlignment="1">
      <alignment horizontal="left"/>
    </xf>
    <xf numFmtId="3" fontId="28" fillId="0" borderId="21" xfId="36" applyNumberFormat="1" applyFont="1" applyFill="1" applyBorder="1" applyAlignment="1">
      <alignment horizontal="center"/>
    </xf>
    <xf numFmtId="3" fontId="31" fillId="0" borderId="21" xfId="36" applyNumberFormat="1" applyFont="1" applyFill="1" applyBorder="1" applyAlignment="1">
      <alignment horizontal="center"/>
    </xf>
    <xf numFmtId="3" fontId="28" fillId="0" borderId="21" xfId="36" applyNumberFormat="1" applyFont="1" applyFill="1" applyBorder="1" applyAlignment="1" quotePrefix="1">
      <alignment horizontal="center"/>
    </xf>
    <xf numFmtId="3" fontId="28" fillId="0" borderId="22" xfId="36" applyNumberFormat="1" applyFont="1" applyFill="1" applyBorder="1" applyAlignment="1" quotePrefix="1">
      <alignment horizontal="center"/>
    </xf>
    <xf numFmtId="199" fontId="29" fillId="0" borderId="15" xfId="36" applyNumberFormat="1" applyFont="1" applyFill="1" applyBorder="1" applyAlignment="1" quotePrefix="1">
      <alignment horizontal="left"/>
    </xf>
    <xf numFmtId="49" fontId="29" fillId="0" borderId="24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 vertical="center"/>
    </xf>
    <xf numFmtId="3" fontId="29" fillId="0" borderId="24" xfId="36" applyNumberFormat="1" applyFont="1" applyFill="1" applyBorder="1" applyAlignment="1">
      <alignment horizontal="center" vertical="center"/>
    </xf>
    <xf numFmtId="199" fontId="29" fillId="0" borderId="15" xfId="36" applyNumberFormat="1" applyFont="1" applyFill="1" applyBorder="1" applyAlignment="1">
      <alignment horizontal="left" vertical="center"/>
    </xf>
    <xf numFmtId="49" fontId="30" fillId="0" borderId="24" xfId="0" applyNumberFormat="1" applyFont="1" applyFill="1" applyBorder="1" applyAlignment="1">
      <alignment horizontal="center"/>
    </xf>
    <xf numFmtId="3" fontId="29" fillId="0" borderId="24" xfId="0" applyNumberFormat="1" applyFont="1" applyFill="1" applyBorder="1" applyAlignment="1">
      <alignment horizontal="center"/>
    </xf>
    <xf numFmtId="0" fontId="29" fillId="0" borderId="24" xfId="0" applyNumberFormat="1" applyFont="1" applyFill="1" applyBorder="1" applyAlignment="1">
      <alignment horizontal="left"/>
    </xf>
    <xf numFmtId="43" fontId="29" fillId="0" borderId="24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36" applyNumberFormat="1" applyFont="1" applyFill="1" applyAlignment="1">
      <alignment horizontal="center"/>
    </xf>
    <xf numFmtId="199" fontId="31" fillId="0" borderId="0" xfId="36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left"/>
    </xf>
    <xf numFmtId="199" fontId="28" fillId="0" borderId="0" xfId="36" applyNumberFormat="1" applyFont="1" applyFill="1" applyAlignment="1">
      <alignment/>
    </xf>
    <xf numFmtId="1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99" fontId="28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NumberFormat="1" applyFont="1" applyFill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3" fontId="29" fillId="0" borderId="17" xfId="36" applyNumberFormat="1" applyFont="1" applyFill="1" applyBorder="1" applyAlignment="1">
      <alignment horizontal="center"/>
    </xf>
    <xf numFmtId="3" fontId="29" fillId="0" borderId="18" xfId="36" applyNumberFormat="1" applyFont="1" applyFill="1" applyBorder="1" applyAlignment="1">
      <alignment horizontal="center"/>
    </xf>
    <xf numFmtId="199" fontId="29" fillId="0" borderId="10" xfId="36" applyNumberFormat="1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36" applyNumberFormat="1" applyFont="1" applyFill="1" applyAlignment="1">
      <alignment horizontal="center"/>
    </xf>
    <xf numFmtId="199" fontId="34" fillId="0" borderId="0" xfId="36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left"/>
    </xf>
    <xf numFmtId="199" fontId="21" fillId="0" borderId="11" xfId="36" applyNumberFormat="1" applyFont="1" applyFill="1" applyBorder="1" applyAlignment="1">
      <alignment/>
    </xf>
    <xf numFmtId="199" fontId="21" fillId="0" borderId="11" xfId="36" applyNumberFormat="1" applyFont="1" applyFill="1" applyBorder="1" applyAlignment="1" quotePrefix="1">
      <alignment/>
    </xf>
    <xf numFmtId="0" fontId="17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center" vertical="center"/>
    </xf>
    <xf numFmtId="3" fontId="10" fillId="0" borderId="0" xfId="36" applyNumberFormat="1" applyFont="1" applyFill="1" applyBorder="1" applyAlignment="1">
      <alignment horizontal="center" vertical="center"/>
    </xf>
    <xf numFmtId="3" fontId="11" fillId="0" borderId="0" xfId="36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1" fontId="16" fillId="0" borderId="20" xfId="36" applyNumberFormat="1" applyFont="1" applyFill="1" applyBorder="1" applyAlignment="1">
      <alignment horizontal="center"/>
    </xf>
    <xf numFmtId="3" fontId="16" fillId="0" borderId="11" xfId="36" applyNumberFormat="1" applyFont="1" applyFill="1" applyBorder="1" applyAlignment="1" quotePrefix="1">
      <alignment horizontal="center"/>
    </xf>
    <xf numFmtId="3" fontId="16" fillId="0" borderId="19" xfId="36" applyNumberFormat="1" applyFont="1" applyFill="1" applyBorder="1" applyAlignment="1" quotePrefix="1">
      <alignment horizontal="center"/>
    </xf>
    <xf numFmtId="199" fontId="22" fillId="0" borderId="11" xfId="36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right" textRotation="180"/>
    </xf>
    <xf numFmtId="3" fontId="16" fillId="0" borderId="20" xfId="36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center" vertical="top"/>
    </xf>
    <xf numFmtId="0" fontId="22" fillId="0" borderId="10" xfId="36" applyNumberFormat="1" applyFont="1" applyFill="1" applyBorder="1" applyAlignment="1">
      <alignment horizontal="center" vertical="justify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justify"/>
    </xf>
    <xf numFmtId="0" fontId="22" fillId="0" borderId="1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99" fontId="22" fillId="0" borderId="0" xfId="36" applyNumberFormat="1" applyFont="1" applyFill="1" applyBorder="1" applyAlignment="1">
      <alignment horizontal="center"/>
    </xf>
    <xf numFmtId="199" fontId="22" fillId="0" borderId="13" xfId="36" applyNumberFormat="1" applyFont="1" applyFill="1" applyBorder="1" applyAlignment="1">
      <alignment horizontal="center"/>
    </xf>
    <xf numFmtId="199" fontId="22" fillId="0" borderId="16" xfId="36" applyNumberFormat="1" applyFont="1" applyFill="1" applyBorder="1" applyAlignment="1">
      <alignment horizontal="center"/>
    </xf>
    <xf numFmtId="199" fontId="22" fillId="0" borderId="15" xfId="36" applyNumberFormat="1" applyFont="1" applyFill="1" applyBorder="1" applyAlignment="1" quotePrefix="1">
      <alignment horizontal="center"/>
    </xf>
    <xf numFmtId="0" fontId="22" fillId="0" borderId="13" xfId="36" applyNumberFormat="1" applyFont="1" applyFill="1" applyBorder="1" applyAlignment="1">
      <alignment horizontal="center" vertical="justify"/>
    </xf>
    <xf numFmtId="0" fontId="22" fillId="0" borderId="14" xfId="0" applyFont="1" applyFill="1" applyBorder="1" applyAlignment="1">
      <alignment horizontal="center" vertical="top"/>
    </xf>
    <xf numFmtId="0" fontId="22" fillId="0" borderId="15" xfId="36" applyNumberFormat="1" applyFont="1" applyFill="1" applyBorder="1" applyAlignment="1">
      <alignment horizontal="center" vertical="justify"/>
    </xf>
    <xf numFmtId="0" fontId="20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 quotePrefix="1">
      <alignment horizontal="center"/>
    </xf>
    <xf numFmtId="0" fontId="22" fillId="0" borderId="2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3" fontId="16" fillId="0" borderId="0" xfId="36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99" fontId="39" fillId="0" borderId="11" xfId="36" applyNumberFormat="1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3" fontId="29" fillId="0" borderId="13" xfId="36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3" fontId="28" fillId="0" borderId="13" xfId="36" applyNumberFormat="1" applyFont="1" applyFill="1" applyBorder="1" applyAlignment="1">
      <alignment horizontal="center"/>
    </xf>
    <xf numFmtId="3" fontId="28" fillId="0" borderId="22" xfId="36" applyNumberFormat="1" applyFont="1" applyFill="1" applyBorder="1" applyAlignment="1">
      <alignment horizontal="center"/>
    </xf>
    <xf numFmtId="3" fontId="29" fillId="0" borderId="27" xfId="36" applyNumberFormat="1" applyFont="1" applyFill="1" applyBorder="1" applyAlignment="1">
      <alignment horizontal="center"/>
    </xf>
    <xf numFmtId="3" fontId="31" fillId="0" borderId="28" xfId="36" applyNumberFormat="1" applyFont="1" applyFill="1" applyBorder="1" applyAlignment="1">
      <alignment horizontal="center"/>
    </xf>
    <xf numFmtId="3" fontId="29" fillId="0" borderId="29" xfId="36" applyNumberFormat="1" applyFont="1" applyFill="1" applyBorder="1" applyAlignment="1">
      <alignment horizontal="center"/>
    </xf>
    <xf numFmtId="3" fontId="28" fillId="0" borderId="28" xfId="36" applyNumberFormat="1" applyFont="1" applyFill="1" applyBorder="1" applyAlignment="1">
      <alignment horizontal="center"/>
    </xf>
    <xf numFmtId="3" fontId="31" fillId="0" borderId="30" xfId="36" applyNumberFormat="1" applyFont="1" applyFill="1" applyBorder="1" applyAlignment="1">
      <alignment horizontal="center"/>
    </xf>
    <xf numFmtId="3" fontId="29" fillId="0" borderId="10" xfId="36" applyNumberFormat="1" applyFont="1" applyFill="1" applyBorder="1" applyAlignment="1">
      <alignment horizontal="center"/>
    </xf>
    <xf numFmtId="3" fontId="29" fillId="0" borderId="24" xfId="36" applyNumberFormat="1" applyFont="1" applyFill="1" applyBorder="1" applyAlignment="1" quotePrefix="1">
      <alignment horizontal="center" vertical="center"/>
    </xf>
    <xf numFmtId="0" fontId="33" fillId="0" borderId="31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1" fontId="38" fillId="0" borderId="25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 quotePrefix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199" fontId="14" fillId="0" borderId="0" xfId="36" applyNumberFormat="1" applyFont="1" applyFill="1" applyBorder="1" applyAlignment="1">
      <alignment horizontal="center" wrapText="1"/>
    </xf>
    <xf numFmtId="0" fontId="20" fillId="0" borderId="32" xfId="0" applyNumberFormat="1" applyFont="1" applyFill="1" applyBorder="1" applyAlignment="1" quotePrefix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quotePrefix="1">
      <alignment horizontal="center" vertical="center"/>
    </xf>
    <xf numFmtId="1" fontId="38" fillId="0" borderId="26" xfId="0" applyNumberFormat="1" applyFont="1" applyFill="1" applyBorder="1" applyAlignment="1">
      <alignment horizontal="center"/>
    </xf>
    <xf numFmtId="1" fontId="38" fillId="0" borderId="15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0" fillId="0" borderId="33" xfId="0" applyNumberFormat="1" applyFont="1" applyFill="1" applyBorder="1" applyAlignment="1" quotePrefix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99" fontId="73" fillId="0" borderId="11" xfId="36" applyNumberFormat="1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center"/>
    </xf>
    <xf numFmtId="1" fontId="16" fillId="0" borderId="11" xfId="36" applyNumberFormat="1" applyFont="1" applyFill="1" applyBorder="1" applyAlignment="1">
      <alignment horizontal="center"/>
    </xf>
    <xf numFmtId="199" fontId="38" fillId="0" borderId="11" xfId="36" applyNumberFormat="1" applyFont="1" applyFill="1" applyBorder="1" applyAlignment="1">
      <alignment horizontal="left"/>
    </xf>
    <xf numFmtId="199" fontId="19" fillId="0" borderId="0" xfId="36" applyNumberFormat="1" applyFont="1" applyFill="1" applyBorder="1" applyAlignment="1">
      <alignment horizontal="left" textRotation="180"/>
    </xf>
    <xf numFmtId="3" fontId="16" fillId="0" borderId="15" xfId="36" applyNumberFormat="1" applyFont="1" applyFill="1" applyBorder="1" applyAlignment="1">
      <alignment horizontal="center"/>
    </xf>
    <xf numFmtId="3" fontId="16" fillId="0" borderId="28" xfId="36" applyNumberFormat="1" applyFont="1" applyFill="1" applyBorder="1" applyAlignment="1">
      <alignment horizontal="center"/>
    </xf>
    <xf numFmtId="199" fontId="30" fillId="0" borderId="15" xfId="36" applyNumberFormat="1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5" fillId="0" borderId="0" xfId="36" applyNumberFormat="1" applyFont="1" applyFill="1" applyBorder="1" applyAlignment="1">
      <alignment horizontal="center"/>
    </xf>
    <xf numFmtId="1" fontId="15" fillId="0" borderId="0" xfId="36" applyNumberFormat="1" applyFont="1" applyFill="1" applyBorder="1" applyAlignment="1">
      <alignment horizontal="center"/>
    </xf>
    <xf numFmtId="3" fontId="16" fillId="0" borderId="0" xfId="36" applyNumberFormat="1" applyFont="1" applyFill="1" applyBorder="1" applyAlignment="1">
      <alignment horizontal="center"/>
    </xf>
    <xf numFmtId="199" fontId="38" fillId="0" borderId="0" xfId="36" applyNumberFormat="1" applyFont="1" applyFill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center"/>
    </xf>
    <xf numFmtId="3" fontId="15" fillId="0" borderId="34" xfId="36" applyNumberFormat="1" applyFont="1" applyFill="1" applyBorder="1" applyAlignment="1">
      <alignment horizontal="center"/>
    </xf>
    <xf numFmtId="1" fontId="15" fillId="0" borderId="34" xfId="36" applyNumberFormat="1" applyFont="1" applyFill="1" applyBorder="1" applyAlignment="1">
      <alignment horizontal="center"/>
    </xf>
    <xf numFmtId="3" fontId="16" fillId="0" borderId="34" xfId="36" applyNumberFormat="1" applyFont="1" applyFill="1" applyBorder="1" applyAlignment="1">
      <alignment horizontal="center"/>
    </xf>
    <xf numFmtId="3" fontId="15" fillId="0" borderId="35" xfId="36" applyNumberFormat="1" applyFont="1" applyFill="1" applyBorder="1" applyAlignment="1">
      <alignment horizontal="center"/>
    </xf>
    <xf numFmtId="199" fontId="38" fillId="0" borderId="34" xfId="36" applyNumberFormat="1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tabSelected="1" zoomScalePageLayoutView="0" workbookViewId="0" topLeftCell="A30">
      <selection activeCell="W47" sqref="W47"/>
    </sheetView>
  </sheetViews>
  <sheetFormatPr defaultColWidth="9.140625" defaultRowHeight="15"/>
  <cols>
    <col min="1" max="1" width="3.28125" style="14" customWidth="1"/>
    <col min="2" max="2" width="22.8515625" style="9" customWidth="1"/>
    <col min="3" max="3" width="5.421875" style="9" customWidth="1"/>
    <col min="4" max="4" width="5.00390625" style="15" customWidth="1"/>
    <col min="5" max="5" width="5.421875" style="16" customWidth="1"/>
    <col min="6" max="6" width="9.421875" style="16" customWidth="1"/>
    <col min="7" max="9" width="5.421875" style="17" customWidth="1"/>
    <col min="10" max="12" width="3.8515625" style="18" customWidth="1"/>
    <col min="13" max="13" width="6.421875" style="19" customWidth="1"/>
    <col min="14" max="15" width="6.28125" style="19" customWidth="1"/>
    <col min="16" max="17" width="8.140625" style="19" customWidth="1"/>
    <col min="18" max="18" width="7.7109375" style="19" customWidth="1"/>
    <col min="19" max="19" width="5.7109375" style="20" customWidth="1"/>
    <col min="20" max="20" width="10.8515625" style="2" customWidth="1"/>
    <col min="21" max="21" width="5.7109375" style="2" customWidth="1"/>
    <col min="22" max="22" width="8.28125" style="2" customWidth="1"/>
    <col min="23" max="23" width="13.7109375" style="2" bestFit="1" customWidth="1"/>
    <col min="24" max="24" width="23.7109375" style="3" customWidth="1"/>
    <col min="25" max="26" width="9.140625" style="3" customWidth="1"/>
    <col min="27" max="27" width="9.140625" style="4" customWidth="1"/>
    <col min="28" max="16384" width="9.140625" style="5" customWidth="1"/>
  </cols>
  <sheetData>
    <row r="1" spans="1:24" ht="24">
      <c r="A1" s="27"/>
      <c r="B1" s="248" t="s">
        <v>58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8"/>
      <c r="T1" s="29"/>
      <c r="U1" s="29"/>
      <c r="V1" s="29"/>
      <c r="W1" s="29"/>
      <c r="X1" s="30"/>
    </row>
    <row r="2" spans="1:24" ht="24">
      <c r="A2" s="44"/>
      <c r="B2" s="249" t="s">
        <v>56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9"/>
      <c r="U2" s="29"/>
      <c r="V2" s="29"/>
      <c r="W2" s="29"/>
      <c r="X2" s="30"/>
    </row>
    <row r="3" spans="1:24" ht="24">
      <c r="A3" s="44"/>
      <c r="B3" s="74" t="s">
        <v>0</v>
      </c>
      <c r="C3" s="73"/>
      <c r="D3" s="75"/>
      <c r="E3" s="75"/>
      <c r="F3" s="75"/>
      <c r="G3" s="76"/>
      <c r="H3" s="76"/>
      <c r="I3" s="76"/>
      <c r="J3" s="75"/>
      <c r="K3" s="75"/>
      <c r="L3" s="75"/>
      <c r="M3" s="75"/>
      <c r="N3" s="75"/>
      <c r="O3" s="75"/>
      <c r="P3" s="75"/>
      <c r="Q3" s="75"/>
      <c r="R3" s="75"/>
      <c r="S3" s="73"/>
      <c r="T3" s="29"/>
      <c r="U3" s="29"/>
      <c r="V3" s="29"/>
      <c r="W3" s="29"/>
      <c r="X3" s="30"/>
    </row>
    <row r="4" spans="1:27" s="8" customFormat="1" ht="23.25">
      <c r="A4" s="250" t="s">
        <v>35</v>
      </c>
      <c r="B4" s="282" t="s">
        <v>33</v>
      </c>
      <c r="C4" s="205" t="s">
        <v>34</v>
      </c>
      <c r="D4" s="206" t="s">
        <v>1</v>
      </c>
      <c r="E4" s="260" t="s">
        <v>2</v>
      </c>
      <c r="F4" s="261"/>
      <c r="G4" s="253" t="s">
        <v>3</v>
      </c>
      <c r="H4" s="254"/>
      <c r="I4" s="255"/>
      <c r="J4" s="256" t="s">
        <v>4</v>
      </c>
      <c r="K4" s="257"/>
      <c r="L4" s="257"/>
      <c r="M4" s="258" t="s">
        <v>41</v>
      </c>
      <c r="N4" s="259"/>
      <c r="O4" s="259"/>
      <c r="P4" s="258" t="s">
        <v>5</v>
      </c>
      <c r="Q4" s="259"/>
      <c r="R4" s="259"/>
      <c r="S4" s="207" t="s">
        <v>6</v>
      </c>
      <c r="T4" s="35"/>
      <c r="U4" s="35"/>
      <c r="V4" s="35"/>
      <c r="W4" s="35"/>
      <c r="X4" s="36"/>
      <c r="Y4" s="6"/>
      <c r="Z4" s="6"/>
      <c r="AA4" s="7"/>
    </row>
    <row r="5" spans="1:27" s="8" customFormat="1" ht="23.25">
      <c r="A5" s="251"/>
      <c r="B5" s="251"/>
      <c r="C5" s="208" t="s">
        <v>36</v>
      </c>
      <c r="D5" s="209" t="s">
        <v>8</v>
      </c>
      <c r="E5" s="210"/>
      <c r="F5" s="211"/>
      <c r="G5" s="268" t="s">
        <v>51</v>
      </c>
      <c r="H5" s="269"/>
      <c r="I5" s="270"/>
      <c r="J5" s="271" t="s">
        <v>7</v>
      </c>
      <c r="K5" s="272"/>
      <c r="L5" s="272"/>
      <c r="M5" s="275" t="s">
        <v>42</v>
      </c>
      <c r="N5" s="276"/>
      <c r="O5" s="276"/>
      <c r="P5" s="212"/>
      <c r="Q5" s="213"/>
      <c r="R5" s="213"/>
      <c r="S5" s="214"/>
      <c r="T5" s="264"/>
      <c r="U5" s="264"/>
      <c r="V5" s="264"/>
      <c r="W5" s="264"/>
      <c r="X5" s="264"/>
      <c r="Y5" s="6"/>
      <c r="Z5" s="6"/>
      <c r="AA5" s="7"/>
    </row>
    <row r="6" spans="1:27" s="8" customFormat="1" ht="23.25">
      <c r="A6" s="251"/>
      <c r="B6" s="251"/>
      <c r="C6" s="68"/>
      <c r="D6" s="69"/>
      <c r="E6" s="118" t="s">
        <v>1</v>
      </c>
      <c r="F6" s="119" t="s">
        <v>9</v>
      </c>
      <c r="G6" s="265">
        <v>2561</v>
      </c>
      <c r="H6" s="267">
        <v>2562</v>
      </c>
      <c r="I6" s="267">
        <v>2563</v>
      </c>
      <c r="J6" s="267">
        <v>2561</v>
      </c>
      <c r="K6" s="267">
        <v>2562</v>
      </c>
      <c r="L6" s="267">
        <v>2563</v>
      </c>
      <c r="M6" s="267">
        <v>2561</v>
      </c>
      <c r="N6" s="273">
        <v>2562</v>
      </c>
      <c r="O6" s="262">
        <v>2563</v>
      </c>
      <c r="P6" s="262">
        <v>2561</v>
      </c>
      <c r="Q6" s="262">
        <v>2562</v>
      </c>
      <c r="R6" s="267">
        <v>2563</v>
      </c>
      <c r="S6" s="215"/>
      <c r="T6" s="37"/>
      <c r="U6" s="37"/>
      <c r="V6" s="37"/>
      <c r="W6" s="37"/>
      <c r="X6" s="230"/>
      <c r="Y6" s="6"/>
      <c r="Z6" s="6"/>
      <c r="AA6" s="7"/>
    </row>
    <row r="7" spans="1:27" s="8" customFormat="1" ht="23.25">
      <c r="A7" s="252"/>
      <c r="B7" s="252"/>
      <c r="C7" s="70"/>
      <c r="D7" s="71"/>
      <c r="E7" s="120" t="s">
        <v>10</v>
      </c>
      <c r="F7" s="121" t="s">
        <v>11</v>
      </c>
      <c r="G7" s="266"/>
      <c r="H7" s="263"/>
      <c r="I7" s="263"/>
      <c r="J7" s="277"/>
      <c r="K7" s="277"/>
      <c r="L7" s="277"/>
      <c r="M7" s="263"/>
      <c r="N7" s="266"/>
      <c r="O7" s="263"/>
      <c r="P7" s="263"/>
      <c r="Q7" s="263"/>
      <c r="R7" s="263"/>
      <c r="S7" s="223"/>
      <c r="T7" s="37"/>
      <c r="U7" s="37"/>
      <c r="V7" s="37"/>
      <c r="W7" s="37"/>
      <c r="X7" s="230"/>
      <c r="Y7" s="6"/>
      <c r="Z7" s="6"/>
      <c r="AA7" s="7"/>
    </row>
    <row r="8" spans="1:24" ht="20.25" customHeight="1">
      <c r="A8" s="103">
        <v>1</v>
      </c>
      <c r="B8" s="107" t="s">
        <v>12</v>
      </c>
      <c r="C8" s="182" t="s">
        <v>13</v>
      </c>
      <c r="D8" s="81">
        <v>1</v>
      </c>
      <c r="E8" s="82">
        <v>1</v>
      </c>
      <c r="F8" s="81">
        <v>581160</v>
      </c>
      <c r="G8" s="81">
        <v>1</v>
      </c>
      <c r="H8" s="81">
        <v>1</v>
      </c>
      <c r="I8" s="81">
        <v>1</v>
      </c>
      <c r="J8" s="83" t="s">
        <v>38</v>
      </c>
      <c r="K8" s="83" t="s">
        <v>38</v>
      </c>
      <c r="L8" s="83" t="s">
        <v>38</v>
      </c>
      <c r="M8" s="84">
        <v>15960</v>
      </c>
      <c r="N8" s="84">
        <v>16440</v>
      </c>
      <c r="O8" s="84">
        <v>16440</v>
      </c>
      <c r="P8" s="85">
        <f>F8+M8</f>
        <v>597120</v>
      </c>
      <c r="Q8" s="85">
        <f>P8+N8</f>
        <v>613560</v>
      </c>
      <c r="R8" s="86">
        <f>Q8+O8</f>
        <v>630000</v>
      </c>
      <c r="S8" s="48" t="s">
        <v>63</v>
      </c>
      <c r="T8" s="231"/>
      <c r="U8" s="231"/>
      <c r="V8" s="231"/>
      <c r="W8" s="231"/>
      <c r="X8" s="232"/>
    </row>
    <row r="9" spans="1:24" ht="21" customHeight="1">
      <c r="A9" s="104"/>
      <c r="B9" s="108" t="s">
        <v>15</v>
      </c>
      <c r="C9" s="183"/>
      <c r="D9" s="87"/>
      <c r="E9" s="8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9"/>
      <c r="S9" s="49"/>
      <c r="T9" s="29"/>
      <c r="U9" s="29"/>
      <c r="V9" s="29"/>
      <c r="W9" s="29"/>
      <c r="X9" s="30"/>
    </row>
    <row r="10" spans="1:24" ht="20.25" customHeight="1">
      <c r="A10" s="104">
        <v>2</v>
      </c>
      <c r="B10" s="105" t="s">
        <v>37</v>
      </c>
      <c r="C10" s="184" t="s">
        <v>14</v>
      </c>
      <c r="D10" s="90">
        <v>1</v>
      </c>
      <c r="E10" s="91">
        <v>1</v>
      </c>
      <c r="F10" s="90">
        <v>371760</v>
      </c>
      <c r="G10" s="90">
        <v>1</v>
      </c>
      <c r="H10" s="90">
        <v>1</v>
      </c>
      <c r="I10" s="90">
        <v>1</v>
      </c>
      <c r="J10" s="90" t="s">
        <v>38</v>
      </c>
      <c r="K10" s="90" t="s">
        <v>38</v>
      </c>
      <c r="L10" s="90" t="s">
        <v>38</v>
      </c>
      <c r="M10" s="90">
        <v>12960</v>
      </c>
      <c r="N10" s="90">
        <v>13440</v>
      </c>
      <c r="O10" s="90">
        <v>13320</v>
      </c>
      <c r="P10" s="92">
        <f>F10+M10</f>
        <v>384720</v>
      </c>
      <c r="Q10" s="92">
        <f aca="true" t="shared" si="0" ref="Q10:R14">P10+N10</f>
        <v>398160</v>
      </c>
      <c r="R10" s="93">
        <f t="shared" si="0"/>
        <v>411480</v>
      </c>
      <c r="S10" s="49"/>
      <c r="T10" s="31"/>
      <c r="U10" s="31"/>
      <c r="V10" s="31"/>
      <c r="W10" s="31"/>
      <c r="X10" s="29"/>
    </row>
    <row r="11" spans="1:24" ht="20.25" customHeight="1">
      <c r="A11" s="104">
        <v>3</v>
      </c>
      <c r="B11" s="105" t="s">
        <v>17</v>
      </c>
      <c r="C11" s="50" t="s">
        <v>55</v>
      </c>
      <c r="D11" s="90">
        <v>1</v>
      </c>
      <c r="E11" s="94">
        <v>1</v>
      </c>
      <c r="F11" s="90">
        <f>21710*12</f>
        <v>260520</v>
      </c>
      <c r="G11" s="90">
        <v>1</v>
      </c>
      <c r="H11" s="90">
        <v>1</v>
      </c>
      <c r="I11" s="90">
        <v>1</v>
      </c>
      <c r="J11" s="90" t="s">
        <v>38</v>
      </c>
      <c r="K11" s="90" t="s">
        <v>38</v>
      </c>
      <c r="L11" s="90" t="s">
        <v>38</v>
      </c>
      <c r="M11" s="90">
        <v>10920</v>
      </c>
      <c r="N11" s="90">
        <v>11160</v>
      </c>
      <c r="O11" s="90">
        <v>11280</v>
      </c>
      <c r="P11" s="92">
        <f>F11+M11</f>
        <v>271440</v>
      </c>
      <c r="Q11" s="92">
        <f t="shared" si="0"/>
        <v>282600</v>
      </c>
      <c r="R11" s="93">
        <f t="shared" si="0"/>
        <v>293880</v>
      </c>
      <c r="S11" s="49"/>
      <c r="T11" s="31"/>
      <c r="U11" s="31"/>
      <c r="V11" s="31"/>
      <c r="W11" s="31"/>
      <c r="X11" s="30"/>
    </row>
    <row r="12" spans="1:24" ht="20.25" customHeight="1">
      <c r="A12" s="104">
        <v>4</v>
      </c>
      <c r="B12" s="105" t="s">
        <v>16</v>
      </c>
      <c r="C12" s="185" t="s">
        <v>55</v>
      </c>
      <c r="D12" s="90">
        <v>1</v>
      </c>
      <c r="E12" s="91">
        <v>1</v>
      </c>
      <c r="F12" s="90">
        <f>21140*12</f>
        <v>253680</v>
      </c>
      <c r="G12" s="90">
        <v>1</v>
      </c>
      <c r="H12" s="90">
        <v>1</v>
      </c>
      <c r="I12" s="90">
        <v>1</v>
      </c>
      <c r="J12" s="90" t="s">
        <v>38</v>
      </c>
      <c r="K12" s="90" t="s">
        <v>38</v>
      </c>
      <c r="L12" s="90" t="s">
        <v>38</v>
      </c>
      <c r="M12" s="90">
        <v>8880</v>
      </c>
      <c r="N12" s="92">
        <v>8640</v>
      </c>
      <c r="O12" s="92">
        <v>8880</v>
      </c>
      <c r="P12" s="90">
        <f>F12+M12</f>
        <v>262560</v>
      </c>
      <c r="Q12" s="92">
        <f t="shared" si="0"/>
        <v>271200</v>
      </c>
      <c r="R12" s="93">
        <f t="shared" si="0"/>
        <v>280080</v>
      </c>
      <c r="S12" s="80"/>
      <c r="T12" s="31"/>
      <c r="U12" s="31"/>
      <c r="V12" s="31"/>
      <c r="W12" s="31"/>
      <c r="X12" s="30"/>
    </row>
    <row r="13" spans="1:24" ht="20.25" customHeight="1">
      <c r="A13" s="195">
        <v>5</v>
      </c>
      <c r="B13" s="196" t="s">
        <v>60</v>
      </c>
      <c r="C13" s="197" t="s">
        <v>55</v>
      </c>
      <c r="D13" s="95">
        <v>1</v>
      </c>
      <c r="E13" s="198" t="s">
        <v>38</v>
      </c>
      <c r="F13" s="95">
        <v>355320</v>
      </c>
      <c r="G13" s="95">
        <v>1</v>
      </c>
      <c r="H13" s="95">
        <v>1</v>
      </c>
      <c r="I13" s="199">
        <v>1</v>
      </c>
      <c r="J13" s="95" t="s">
        <v>38</v>
      </c>
      <c r="K13" s="95" t="s">
        <v>38</v>
      </c>
      <c r="L13" s="95" t="s">
        <v>38</v>
      </c>
      <c r="M13" s="95">
        <v>12000</v>
      </c>
      <c r="N13" s="95">
        <v>12000</v>
      </c>
      <c r="O13" s="95">
        <v>12000</v>
      </c>
      <c r="P13" s="95">
        <f>F13+M13</f>
        <v>367320</v>
      </c>
      <c r="Q13" s="95">
        <f t="shared" si="0"/>
        <v>379320</v>
      </c>
      <c r="R13" s="200">
        <f t="shared" si="0"/>
        <v>391320</v>
      </c>
      <c r="S13" s="201"/>
      <c r="T13" s="31"/>
      <c r="U13" s="31"/>
      <c r="V13" s="31"/>
      <c r="W13" s="31"/>
      <c r="X13" s="30"/>
    </row>
    <row r="14" spans="1:24" ht="20.25" customHeight="1">
      <c r="A14" s="104">
        <v>6</v>
      </c>
      <c r="B14" s="105" t="s">
        <v>18</v>
      </c>
      <c r="C14" s="50" t="s">
        <v>69</v>
      </c>
      <c r="D14" s="90">
        <v>1</v>
      </c>
      <c r="E14" s="94">
        <v>1</v>
      </c>
      <c r="F14" s="90">
        <v>212280</v>
      </c>
      <c r="G14" s="90">
        <v>1</v>
      </c>
      <c r="H14" s="90">
        <v>1</v>
      </c>
      <c r="I14" s="90">
        <v>1</v>
      </c>
      <c r="J14" s="90" t="s">
        <v>38</v>
      </c>
      <c r="K14" s="90" t="s">
        <v>38</v>
      </c>
      <c r="L14" s="90" t="s">
        <v>38</v>
      </c>
      <c r="M14" s="95">
        <v>9000</v>
      </c>
      <c r="N14" s="95">
        <v>9120</v>
      </c>
      <c r="O14" s="95">
        <v>9240</v>
      </c>
      <c r="P14" s="95">
        <f>F14+M14</f>
        <v>221280</v>
      </c>
      <c r="Q14" s="95">
        <f t="shared" si="0"/>
        <v>230400</v>
      </c>
      <c r="R14" s="200">
        <f t="shared" si="0"/>
        <v>239640</v>
      </c>
      <c r="S14" s="52"/>
      <c r="T14" s="31"/>
      <c r="U14" s="31"/>
      <c r="V14" s="31"/>
      <c r="W14" s="31"/>
      <c r="X14" s="30"/>
    </row>
    <row r="15" spans="1:24" ht="20.25" customHeight="1">
      <c r="A15" s="104"/>
      <c r="B15" s="108" t="s">
        <v>19</v>
      </c>
      <c r="C15" s="50"/>
      <c r="D15" s="90"/>
      <c r="E15" s="94"/>
      <c r="F15" s="90"/>
      <c r="G15" s="90"/>
      <c r="H15" s="90"/>
      <c r="I15" s="90"/>
      <c r="J15" s="90"/>
      <c r="K15" s="90"/>
      <c r="L15" s="90"/>
      <c r="M15" s="95"/>
      <c r="N15" s="95"/>
      <c r="O15" s="95"/>
      <c r="P15" s="92"/>
      <c r="Q15" s="92"/>
      <c r="R15" s="93"/>
      <c r="S15" s="52"/>
      <c r="T15" s="31"/>
      <c r="U15" s="31"/>
      <c r="V15" s="31"/>
      <c r="W15" s="31"/>
      <c r="X15" s="30"/>
    </row>
    <row r="16" spans="1:24" ht="20.25" customHeight="1">
      <c r="A16" s="104">
        <v>7</v>
      </c>
      <c r="B16" s="105" t="s">
        <v>39</v>
      </c>
      <c r="C16" s="184" t="s">
        <v>38</v>
      </c>
      <c r="D16" s="90">
        <v>1</v>
      </c>
      <c r="E16" s="94">
        <v>1</v>
      </c>
      <c r="F16" s="90">
        <f>18480*12</f>
        <v>221760</v>
      </c>
      <c r="G16" s="90">
        <v>1</v>
      </c>
      <c r="H16" s="90">
        <v>1</v>
      </c>
      <c r="I16" s="90">
        <v>1</v>
      </c>
      <c r="J16" s="90" t="s">
        <v>38</v>
      </c>
      <c r="K16" s="90" t="s">
        <v>38</v>
      </c>
      <c r="L16" s="90" t="s">
        <v>38</v>
      </c>
      <c r="M16" s="95">
        <v>7440</v>
      </c>
      <c r="N16" s="92">
        <v>7440</v>
      </c>
      <c r="O16" s="93">
        <v>7680</v>
      </c>
      <c r="P16" s="92">
        <f>F16+M16</f>
        <v>229200</v>
      </c>
      <c r="Q16" s="92">
        <f>P16+N16</f>
        <v>236640</v>
      </c>
      <c r="R16" s="93">
        <f>Q16+O16</f>
        <v>244320</v>
      </c>
      <c r="S16" s="52"/>
      <c r="T16" s="31"/>
      <c r="U16" s="31"/>
      <c r="V16" s="31"/>
      <c r="W16" s="31"/>
      <c r="X16" s="30"/>
    </row>
    <row r="17" spans="1:25" s="10" customFormat="1" ht="20.25" customHeight="1">
      <c r="A17" s="104"/>
      <c r="B17" s="108" t="s">
        <v>40</v>
      </c>
      <c r="C17" s="184"/>
      <c r="D17" s="96"/>
      <c r="E17" s="94"/>
      <c r="F17" s="90"/>
      <c r="G17" s="90"/>
      <c r="H17" s="90"/>
      <c r="I17" s="90"/>
      <c r="J17" s="90"/>
      <c r="K17" s="90"/>
      <c r="L17" s="90"/>
      <c r="M17" s="95"/>
      <c r="N17" s="95"/>
      <c r="O17" s="95"/>
      <c r="P17" s="90"/>
      <c r="Q17" s="95"/>
      <c r="R17" s="97"/>
      <c r="S17" s="51"/>
      <c r="T17" s="31"/>
      <c r="U17" s="29"/>
      <c r="V17" s="31"/>
      <c r="W17" s="29"/>
      <c r="X17" s="30"/>
      <c r="Y17" s="3"/>
    </row>
    <row r="18" spans="1:25" s="10" customFormat="1" ht="20.25" customHeight="1">
      <c r="A18" s="106">
        <v>8</v>
      </c>
      <c r="B18" s="109" t="s">
        <v>25</v>
      </c>
      <c r="C18" s="186" t="s">
        <v>38</v>
      </c>
      <c r="D18" s="90">
        <v>1</v>
      </c>
      <c r="E18" s="94">
        <v>1</v>
      </c>
      <c r="F18" s="90">
        <f>9000*12</f>
        <v>108000</v>
      </c>
      <c r="G18" s="90">
        <v>1</v>
      </c>
      <c r="H18" s="90">
        <v>1</v>
      </c>
      <c r="I18" s="90">
        <v>1</v>
      </c>
      <c r="J18" s="90" t="s">
        <v>38</v>
      </c>
      <c r="K18" s="90" t="s">
        <v>38</v>
      </c>
      <c r="L18" s="90" t="s">
        <v>38</v>
      </c>
      <c r="M18" s="98" t="s">
        <v>38</v>
      </c>
      <c r="N18" s="98" t="s">
        <v>38</v>
      </c>
      <c r="O18" s="98" t="s">
        <v>38</v>
      </c>
      <c r="P18" s="99">
        <f aca="true" t="shared" si="1" ref="P18:R20">9000*12</f>
        <v>108000</v>
      </c>
      <c r="Q18" s="99">
        <f t="shared" si="1"/>
        <v>108000</v>
      </c>
      <c r="R18" s="100">
        <f t="shared" si="1"/>
        <v>108000</v>
      </c>
      <c r="S18" s="51"/>
      <c r="T18" s="31"/>
      <c r="U18" s="29"/>
      <c r="V18" s="31"/>
      <c r="W18" s="29"/>
      <c r="X18" s="30"/>
      <c r="Y18" s="3"/>
    </row>
    <row r="19" spans="1:24" s="10" customFormat="1" ht="20.25" customHeight="1">
      <c r="A19" s="104">
        <v>9</v>
      </c>
      <c r="B19" s="110" t="s">
        <v>26</v>
      </c>
      <c r="C19" s="184" t="s">
        <v>38</v>
      </c>
      <c r="D19" s="90">
        <v>1</v>
      </c>
      <c r="E19" s="94">
        <v>1</v>
      </c>
      <c r="F19" s="90">
        <f>9000*12</f>
        <v>108000</v>
      </c>
      <c r="G19" s="90">
        <v>1</v>
      </c>
      <c r="H19" s="90">
        <v>1</v>
      </c>
      <c r="I19" s="90">
        <v>1</v>
      </c>
      <c r="J19" s="90" t="s">
        <v>38</v>
      </c>
      <c r="K19" s="90" t="s">
        <v>38</v>
      </c>
      <c r="L19" s="90" t="s">
        <v>38</v>
      </c>
      <c r="M19" s="95" t="s">
        <v>38</v>
      </c>
      <c r="N19" s="95" t="s">
        <v>38</v>
      </c>
      <c r="O19" s="95" t="s">
        <v>38</v>
      </c>
      <c r="P19" s="90">
        <f t="shared" si="1"/>
        <v>108000</v>
      </c>
      <c r="Q19" s="90">
        <f t="shared" si="1"/>
        <v>108000</v>
      </c>
      <c r="R19" s="101">
        <f t="shared" si="1"/>
        <v>108000</v>
      </c>
      <c r="S19" s="51"/>
      <c r="T19" s="32"/>
      <c r="U19" s="33"/>
      <c r="V19" s="32"/>
      <c r="W19" s="33"/>
      <c r="X19" s="34"/>
    </row>
    <row r="20" spans="1:24" s="10" customFormat="1" ht="20.25" customHeight="1">
      <c r="A20" s="284">
        <v>10</v>
      </c>
      <c r="B20" s="285" t="s">
        <v>27</v>
      </c>
      <c r="C20" s="286" t="s">
        <v>38</v>
      </c>
      <c r="D20" s="203">
        <v>1</v>
      </c>
      <c r="E20" s="287" t="s">
        <v>38</v>
      </c>
      <c r="F20" s="95" t="s">
        <v>38</v>
      </c>
      <c r="G20" s="95">
        <v>1</v>
      </c>
      <c r="H20" s="95">
        <v>1</v>
      </c>
      <c r="I20" s="95">
        <v>1</v>
      </c>
      <c r="J20" s="199" t="s">
        <v>68</v>
      </c>
      <c r="K20" s="95" t="s">
        <v>38</v>
      </c>
      <c r="L20" s="95" t="s">
        <v>38</v>
      </c>
      <c r="M20" s="95" t="s">
        <v>38</v>
      </c>
      <c r="N20" s="95" t="s">
        <v>38</v>
      </c>
      <c r="O20" s="95" t="s">
        <v>38</v>
      </c>
      <c r="P20" s="95">
        <f t="shared" si="1"/>
        <v>108000</v>
      </c>
      <c r="Q20" s="95">
        <f t="shared" si="1"/>
        <v>108000</v>
      </c>
      <c r="R20" s="97">
        <f t="shared" si="1"/>
        <v>108000</v>
      </c>
      <c r="S20" s="288" t="s">
        <v>71</v>
      </c>
      <c r="T20" s="32"/>
      <c r="U20" s="33"/>
      <c r="V20" s="32"/>
      <c r="W20" s="33"/>
      <c r="X20" s="34"/>
    </row>
    <row r="21" spans="1:24" s="10" customFormat="1" ht="20.25" customHeight="1">
      <c r="A21" s="111"/>
      <c r="B21" s="112" t="s">
        <v>20</v>
      </c>
      <c r="C21" s="187"/>
      <c r="D21" s="102"/>
      <c r="E21" s="94"/>
      <c r="F21" s="90"/>
      <c r="G21" s="90"/>
      <c r="H21" s="90"/>
      <c r="I21" s="90"/>
      <c r="J21" s="90"/>
      <c r="K21" s="90"/>
      <c r="L21" s="90"/>
      <c r="M21" s="95"/>
      <c r="N21" s="95"/>
      <c r="O21" s="95"/>
      <c r="P21" s="90"/>
      <c r="Q21" s="95"/>
      <c r="R21" s="97"/>
      <c r="S21" s="283"/>
      <c r="T21" s="32"/>
      <c r="U21" s="33"/>
      <c r="V21" s="32"/>
      <c r="W21" s="33"/>
      <c r="X21" s="34"/>
    </row>
    <row r="22" spans="1:24" s="10" customFormat="1" ht="20.25" customHeight="1">
      <c r="A22" s="104">
        <v>11</v>
      </c>
      <c r="B22" s="105" t="s">
        <v>54</v>
      </c>
      <c r="C22" s="188" t="s">
        <v>14</v>
      </c>
      <c r="D22" s="90">
        <v>1</v>
      </c>
      <c r="E22" s="94">
        <v>1</v>
      </c>
      <c r="F22" s="90">
        <v>391320</v>
      </c>
      <c r="G22" s="90">
        <v>1</v>
      </c>
      <c r="H22" s="90">
        <v>1</v>
      </c>
      <c r="I22" s="90">
        <v>1</v>
      </c>
      <c r="J22" s="90" t="s">
        <v>38</v>
      </c>
      <c r="K22" s="90" t="s">
        <v>38</v>
      </c>
      <c r="L22" s="90" t="s">
        <v>38</v>
      </c>
      <c r="M22" s="95">
        <v>13320</v>
      </c>
      <c r="N22" s="95">
        <v>13440</v>
      </c>
      <c r="O22" s="95">
        <v>13320</v>
      </c>
      <c r="P22" s="90">
        <f>F22+M22</f>
        <v>404640</v>
      </c>
      <c r="Q22" s="95">
        <f>N22+P22</f>
        <v>418080</v>
      </c>
      <c r="R22" s="97">
        <f>Q22+O22</f>
        <v>431400</v>
      </c>
      <c r="S22" s="51"/>
      <c r="T22" s="32"/>
      <c r="U22" s="33"/>
      <c r="V22" s="32"/>
      <c r="W22" s="33"/>
      <c r="X22" s="34"/>
    </row>
    <row r="23" spans="1:24" s="10" customFormat="1" ht="20.25" customHeight="1">
      <c r="A23" s="104">
        <v>12</v>
      </c>
      <c r="B23" s="105" t="s">
        <v>21</v>
      </c>
      <c r="C23" s="50" t="s">
        <v>55</v>
      </c>
      <c r="D23" s="96">
        <v>1</v>
      </c>
      <c r="E23" s="94">
        <v>1</v>
      </c>
      <c r="F23" s="90">
        <f>26460*12</f>
        <v>317520</v>
      </c>
      <c r="G23" s="90">
        <v>1</v>
      </c>
      <c r="H23" s="90">
        <v>1</v>
      </c>
      <c r="I23" s="90">
        <v>1</v>
      </c>
      <c r="J23" s="90" t="s">
        <v>38</v>
      </c>
      <c r="K23" s="90" t="s">
        <v>38</v>
      </c>
      <c r="L23" s="90" t="s">
        <v>38</v>
      </c>
      <c r="M23" s="95">
        <v>12240</v>
      </c>
      <c r="N23" s="95">
        <v>12960</v>
      </c>
      <c r="O23" s="95">
        <v>13440</v>
      </c>
      <c r="P23" s="90">
        <f>F23+M23</f>
        <v>329760</v>
      </c>
      <c r="Q23" s="95">
        <f>P23+N23</f>
        <v>342720</v>
      </c>
      <c r="R23" s="97">
        <f>Q23+O23</f>
        <v>356160</v>
      </c>
      <c r="S23" s="51"/>
      <c r="T23" s="32"/>
      <c r="U23" s="33"/>
      <c r="V23" s="32"/>
      <c r="W23" s="33"/>
      <c r="X23" s="34"/>
    </row>
    <row r="24" spans="1:24" s="10" customFormat="1" ht="20.25" customHeight="1">
      <c r="A24" s="104">
        <v>13</v>
      </c>
      <c r="B24" s="105" t="s">
        <v>22</v>
      </c>
      <c r="C24" s="50" t="s">
        <v>55</v>
      </c>
      <c r="D24" s="96">
        <v>1</v>
      </c>
      <c r="E24" s="94">
        <v>1</v>
      </c>
      <c r="F24" s="90">
        <f>19480*12</f>
        <v>233760</v>
      </c>
      <c r="G24" s="90">
        <v>1</v>
      </c>
      <c r="H24" s="90">
        <v>1</v>
      </c>
      <c r="I24" s="90">
        <v>1</v>
      </c>
      <c r="J24" s="90" t="s">
        <v>38</v>
      </c>
      <c r="K24" s="90" t="s">
        <v>38</v>
      </c>
      <c r="L24" s="90" t="s">
        <v>38</v>
      </c>
      <c r="M24" s="95">
        <v>7680</v>
      </c>
      <c r="N24" s="95">
        <v>7800</v>
      </c>
      <c r="O24" s="95">
        <v>8760</v>
      </c>
      <c r="P24" s="90">
        <f>F24+M24</f>
        <v>241440</v>
      </c>
      <c r="Q24" s="95">
        <f>P24+N24</f>
        <v>249240</v>
      </c>
      <c r="R24" s="97">
        <f>Q24+O24</f>
        <v>258000</v>
      </c>
      <c r="S24" s="51"/>
      <c r="T24" s="32"/>
      <c r="U24" s="33"/>
      <c r="V24" s="32"/>
      <c r="W24" s="33"/>
      <c r="X24" s="34"/>
    </row>
    <row r="25" spans="1:24" s="10" customFormat="1" ht="20.25" customHeight="1">
      <c r="A25" s="106"/>
      <c r="B25" s="299" t="s">
        <v>40</v>
      </c>
      <c r="C25" s="189"/>
      <c r="D25" s="96"/>
      <c r="E25" s="94"/>
      <c r="F25" s="90"/>
      <c r="G25" s="90"/>
      <c r="H25" s="90"/>
      <c r="I25" s="90"/>
      <c r="J25" s="90"/>
      <c r="K25" s="90"/>
      <c r="L25" s="90"/>
      <c r="M25" s="95"/>
      <c r="N25" s="95"/>
      <c r="O25" s="95"/>
      <c r="P25" s="90"/>
      <c r="Q25" s="95"/>
      <c r="R25" s="97"/>
      <c r="S25" s="51"/>
      <c r="T25" s="32"/>
      <c r="U25" s="33"/>
      <c r="V25" s="32"/>
      <c r="W25" s="33"/>
      <c r="X25" s="34"/>
    </row>
    <row r="26" spans="1:37" s="11" customFormat="1" ht="20.25" customHeight="1">
      <c r="A26" s="300">
        <v>14</v>
      </c>
      <c r="B26" s="301" t="s">
        <v>27</v>
      </c>
      <c r="C26" s="302" t="s">
        <v>38</v>
      </c>
      <c r="D26" s="303">
        <v>1</v>
      </c>
      <c r="E26" s="304">
        <v>1</v>
      </c>
      <c r="F26" s="303">
        <f>9000*12</f>
        <v>108000</v>
      </c>
      <c r="G26" s="303">
        <v>1</v>
      </c>
      <c r="H26" s="303">
        <v>1</v>
      </c>
      <c r="I26" s="303">
        <v>1</v>
      </c>
      <c r="J26" s="303" t="s">
        <v>38</v>
      </c>
      <c r="K26" s="303">
        <v>-1</v>
      </c>
      <c r="L26" s="303" t="s">
        <v>38</v>
      </c>
      <c r="M26" s="305" t="s">
        <v>38</v>
      </c>
      <c r="N26" s="305" t="s">
        <v>38</v>
      </c>
      <c r="O26" s="305" t="s">
        <v>38</v>
      </c>
      <c r="P26" s="303">
        <f>9000*12</f>
        <v>108000</v>
      </c>
      <c r="Q26" s="303">
        <f>9000*12</f>
        <v>108000</v>
      </c>
      <c r="R26" s="306">
        <f>9000*12</f>
        <v>108000</v>
      </c>
      <c r="S26" s="307" t="s">
        <v>70</v>
      </c>
      <c r="T26" s="40"/>
      <c r="U26" s="41"/>
      <c r="V26" s="40"/>
      <c r="W26" s="41"/>
      <c r="X26" s="42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37" s="11" customFormat="1" ht="20.25" customHeight="1">
      <c r="A27" s="44"/>
      <c r="B27" s="293"/>
      <c r="C27" s="294"/>
      <c r="D27" s="295"/>
      <c r="E27" s="296"/>
      <c r="F27" s="295"/>
      <c r="G27" s="295"/>
      <c r="H27" s="295"/>
      <c r="I27" s="295"/>
      <c r="J27" s="295"/>
      <c r="K27" s="295"/>
      <c r="L27" s="295"/>
      <c r="M27" s="297"/>
      <c r="N27" s="297"/>
      <c r="O27" s="297"/>
      <c r="P27" s="295"/>
      <c r="Q27" s="295"/>
      <c r="R27" s="295"/>
      <c r="S27" s="298"/>
      <c r="T27" s="40"/>
      <c r="U27" s="41"/>
      <c r="V27" s="40"/>
      <c r="W27" s="41"/>
      <c r="X27" s="42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37" s="11" customFormat="1" ht="20.25" customHeight="1">
      <c r="A28" s="224"/>
      <c r="B28" s="225"/>
      <c r="C28" s="72"/>
      <c r="D28" s="35"/>
      <c r="E28" s="35"/>
      <c r="F28" s="35"/>
      <c r="G28" s="35"/>
      <c r="H28" s="35"/>
      <c r="I28" s="35"/>
      <c r="J28" s="226"/>
      <c r="K28" s="35"/>
      <c r="L28" s="35"/>
      <c r="M28" s="35"/>
      <c r="N28" s="35"/>
      <c r="O28" s="35"/>
      <c r="P28" s="35"/>
      <c r="Q28" s="35"/>
      <c r="R28" s="35"/>
      <c r="S28" s="289">
        <v>29</v>
      </c>
      <c r="T28" s="40"/>
      <c r="U28" s="41"/>
      <c r="V28" s="40"/>
      <c r="W28" s="41"/>
      <c r="X28" s="42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37" s="11" customFormat="1" ht="18.75" customHeight="1">
      <c r="A29" s="278" t="s">
        <v>35</v>
      </c>
      <c r="B29" s="281" t="s">
        <v>33</v>
      </c>
      <c r="C29" s="205" t="s">
        <v>34</v>
      </c>
      <c r="D29" s="206" t="s">
        <v>1</v>
      </c>
      <c r="E29" s="260" t="s">
        <v>2</v>
      </c>
      <c r="F29" s="261"/>
      <c r="G29" s="253" t="s">
        <v>3</v>
      </c>
      <c r="H29" s="254"/>
      <c r="I29" s="255"/>
      <c r="J29" s="256" t="s">
        <v>4</v>
      </c>
      <c r="K29" s="257"/>
      <c r="L29" s="257"/>
      <c r="M29" s="258" t="s">
        <v>41</v>
      </c>
      <c r="N29" s="259"/>
      <c r="O29" s="259"/>
      <c r="P29" s="258" t="s">
        <v>5</v>
      </c>
      <c r="Q29" s="259"/>
      <c r="R29" s="274"/>
      <c r="S29" s="192" t="s">
        <v>6</v>
      </c>
      <c r="T29" s="40"/>
      <c r="U29" s="41"/>
      <c r="V29" s="40"/>
      <c r="W29" s="41"/>
      <c r="X29" s="42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37" s="11" customFormat="1" ht="18.75" customHeight="1">
      <c r="A30" s="279"/>
      <c r="B30" s="279"/>
      <c r="C30" s="208" t="s">
        <v>36</v>
      </c>
      <c r="D30" s="209" t="s">
        <v>8</v>
      </c>
      <c r="E30" s="210"/>
      <c r="F30" s="211"/>
      <c r="G30" s="268" t="s">
        <v>51</v>
      </c>
      <c r="H30" s="269"/>
      <c r="I30" s="270"/>
      <c r="J30" s="271" t="s">
        <v>7</v>
      </c>
      <c r="K30" s="272"/>
      <c r="L30" s="272"/>
      <c r="M30" s="275" t="s">
        <v>42</v>
      </c>
      <c r="N30" s="276"/>
      <c r="O30" s="276"/>
      <c r="P30" s="212"/>
      <c r="Q30" s="213"/>
      <c r="R30" s="227"/>
      <c r="S30" s="117"/>
      <c r="T30" s="40"/>
      <c r="U30" s="41"/>
      <c r="V30" s="40"/>
      <c r="W30" s="41"/>
      <c r="X30" s="42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s="11" customFormat="1" ht="18.75" customHeight="1">
      <c r="A31" s="279"/>
      <c r="B31" s="279"/>
      <c r="C31" s="208"/>
      <c r="D31" s="220"/>
      <c r="E31" s="216" t="s">
        <v>1</v>
      </c>
      <c r="F31" s="217" t="s">
        <v>9</v>
      </c>
      <c r="G31" s="265">
        <v>2561</v>
      </c>
      <c r="H31" s="267">
        <v>2562</v>
      </c>
      <c r="I31" s="267">
        <v>2563</v>
      </c>
      <c r="J31" s="267">
        <v>2561</v>
      </c>
      <c r="K31" s="267">
        <v>2562</v>
      </c>
      <c r="L31" s="267">
        <v>2563</v>
      </c>
      <c r="M31" s="267">
        <v>2561</v>
      </c>
      <c r="N31" s="273">
        <v>2562</v>
      </c>
      <c r="O31" s="262">
        <v>2563</v>
      </c>
      <c r="P31" s="262">
        <v>2561</v>
      </c>
      <c r="Q31" s="262">
        <v>2562</v>
      </c>
      <c r="R31" s="267">
        <v>2563</v>
      </c>
      <c r="S31" s="215"/>
      <c r="T31" s="40"/>
      <c r="U31" s="41"/>
      <c r="V31" s="40"/>
      <c r="W31" s="41"/>
      <c r="X31" s="42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s="11" customFormat="1" ht="18.75" customHeight="1">
      <c r="A32" s="280"/>
      <c r="B32" s="280"/>
      <c r="C32" s="221"/>
      <c r="D32" s="222"/>
      <c r="E32" s="218" t="s">
        <v>10</v>
      </c>
      <c r="F32" s="219" t="s">
        <v>11</v>
      </c>
      <c r="G32" s="266"/>
      <c r="H32" s="263"/>
      <c r="I32" s="263"/>
      <c r="J32" s="263"/>
      <c r="K32" s="263"/>
      <c r="L32" s="277"/>
      <c r="M32" s="263"/>
      <c r="N32" s="266"/>
      <c r="O32" s="263"/>
      <c r="P32" s="263"/>
      <c r="Q32" s="263"/>
      <c r="R32" s="263"/>
      <c r="S32" s="223"/>
      <c r="T32" s="40"/>
      <c r="U32" s="41"/>
      <c r="V32" s="40"/>
      <c r="W32" s="41"/>
      <c r="X32" s="42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1" s="13" customFormat="1" ht="18.75" customHeight="1">
      <c r="A33" s="167"/>
      <c r="B33" s="168" t="s">
        <v>23</v>
      </c>
      <c r="C33" s="169"/>
      <c r="D33" s="170"/>
      <c r="E33" s="170"/>
      <c r="F33" s="170"/>
      <c r="G33" s="170"/>
      <c r="H33" s="170"/>
      <c r="I33" s="170"/>
      <c r="J33" s="170"/>
      <c r="K33" s="171"/>
      <c r="L33" s="244"/>
      <c r="M33" s="239"/>
      <c r="N33" s="170"/>
      <c r="O33" s="170"/>
      <c r="P33" s="170"/>
      <c r="Q33" s="170"/>
      <c r="R33" s="171"/>
      <c r="S33" s="172"/>
      <c r="T33" s="65"/>
      <c r="U33" s="65"/>
      <c r="V33" s="65"/>
      <c r="W33" s="65"/>
      <c r="X33" s="66"/>
      <c r="Y33" s="12"/>
      <c r="Z33" s="12"/>
      <c r="AA33" s="1"/>
      <c r="AB33" s="1"/>
      <c r="AC33" s="1"/>
      <c r="AD33" s="1"/>
      <c r="AE33" s="1"/>
    </row>
    <row r="34" spans="1:31" ht="18.75" customHeight="1">
      <c r="A34" s="122">
        <v>15</v>
      </c>
      <c r="B34" s="113" t="s">
        <v>57</v>
      </c>
      <c r="C34" s="184" t="s">
        <v>14</v>
      </c>
      <c r="D34" s="123">
        <v>1</v>
      </c>
      <c r="E34" s="123">
        <v>1</v>
      </c>
      <c r="F34" s="123">
        <v>378360</v>
      </c>
      <c r="G34" s="123">
        <v>1</v>
      </c>
      <c r="H34" s="123">
        <v>1</v>
      </c>
      <c r="I34" s="123">
        <v>1</v>
      </c>
      <c r="J34" s="123" t="s">
        <v>38</v>
      </c>
      <c r="K34" s="128" t="s">
        <v>38</v>
      </c>
      <c r="L34" s="237" t="s">
        <v>38</v>
      </c>
      <c r="M34" s="240">
        <v>12960</v>
      </c>
      <c r="N34" s="124">
        <v>13320</v>
      </c>
      <c r="O34" s="124">
        <v>13440</v>
      </c>
      <c r="P34" s="123">
        <f>F34+M34</f>
        <v>391320</v>
      </c>
      <c r="Q34" s="124">
        <f>P34+N34</f>
        <v>404640</v>
      </c>
      <c r="R34" s="125">
        <f>Q34+O34</f>
        <v>418080</v>
      </c>
      <c r="S34" s="115"/>
      <c r="T34" s="31"/>
      <c r="U34" s="31"/>
      <c r="V34" s="31"/>
      <c r="W34" s="31"/>
      <c r="X34" s="30"/>
      <c r="AB34" s="4"/>
      <c r="AC34" s="4"/>
      <c r="AD34" s="4"/>
      <c r="AE34" s="4"/>
    </row>
    <row r="35" spans="1:31" ht="18.75" customHeight="1">
      <c r="A35" s="122">
        <v>16</v>
      </c>
      <c r="B35" s="113" t="s">
        <v>24</v>
      </c>
      <c r="C35" s="50" t="s">
        <v>59</v>
      </c>
      <c r="D35" s="123">
        <v>1</v>
      </c>
      <c r="E35" s="123">
        <v>1</v>
      </c>
      <c r="F35" s="123">
        <f>14070*12</f>
        <v>168840</v>
      </c>
      <c r="G35" s="123">
        <v>1</v>
      </c>
      <c r="H35" s="123">
        <v>1</v>
      </c>
      <c r="I35" s="123">
        <v>1</v>
      </c>
      <c r="J35" s="123" t="s">
        <v>38</v>
      </c>
      <c r="K35" s="128" t="s">
        <v>38</v>
      </c>
      <c r="L35" s="237" t="s">
        <v>38</v>
      </c>
      <c r="M35" s="240">
        <v>7320</v>
      </c>
      <c r="N35" s="124">
        <v>9000</v>
      </c>
      <c r="O35" s="124">
        <v>9120</v>
      </c>
      <c r="P35" s="123">
        <f>F35+M35</f>
        <v>176160</v>
      </c>
      <c r="Q35" s="124">
        <f>P35+N35</f>
        <v>185160</v>
      </c>
      <c r="R35" s="125">
        <f>Q35+O35</f>
        <v>194280</v>
      </c>
      <c r="S35" s="114"/>
      <c r="T35" s="31"/>
      <c r="U35" s="31"/>
      <c r="V35" s="31"/>
      <c r="W35" s="31"/>
      <c r="X35" s="30"/>
      <c r="AB35" s="4"/>
      <c r="AC35" s="4"/>
      <c r="AD35" s="4"/>
      <c r="AE35" s="4"/>
    </row>
    <row r="36" spans="1:31" ht="18.75" customHeight="1">
      <c r="A36" s="122"/>
      <c r="B36" s="126" t="s">
        <v>40</v>
      </c>
      <c r="C36" s="190"/>
      <c r="D36" s="123"/>
      <c r="E36" s="127"/>
      <c r="F36" s="123"/>
      <c r="G36" s="123"/>
      <c r="H36" s="123"/>
      <c r="I36" s="123"/>
      <c r="J36" s="123"/>
      <c r="K36" s="128"/>
      <c r="L36" s="237"/>
      <c r="M36" s="240"/>
      <c r="N36" s="124"/>
      <c r="O36" s="124"/>
      <c r="P36" s="123"/>
      <c r="Q36" s="123"/>
      <c r="R36" s="128"/>
      <c r="S36" s="114"/>
      <c r="T36" s="31"/>
      <c r="U36" s="31"/>
      <c r="V36" s="31"/>
      <c r="W36" s="31"/>
      <c r="X36" s="30"/>
      <c r="AB36" s="4"/>
      <c r="AC36" s="4"/>
      <c r="AD36" s="4"/>
      <c r="AE36" s="4"/>
    </row>
    <row r="37" spans="1:31" s="10" customFormat="1" ht="18.75" customHeight="1">
      <c r="A37" s="122">
        <v>17</v>
      </c>
      <c r="B37" s="113" t="s">
        <v>27</v>
      </c>
      <c r="C37" s="184" t="s">
        <v>38</v>
      </c>
      <c r="D37" s="123">
        <v>1</v>
      </c>
      <c r="E37" s="127">
        <v>1</v>
      </c>
      <c r="F37" s="123">
        <f>9000*12</f>
        <v>108000</v>
      </c>
      <c r="G37" s="123">
        <v>1</v>
      </c>
      <c r="H37" s="123">
        <v>1</v>
      </c>
      <c r="I37" s="123">
        <v>1</v>
      </c>
      <c r="J37" s="123" t="s">
        <v>38</v>
      </c>
      <c r="K37" s="128" t="s">
        <v>38</v>
      </c>
      <c r="L37" s="237" t="s">
        <v>38</v>
      </c>
      <c r="M37" s="240" t="s">
        <v>38</v>
      </c>
      <c r="N37" s="124" t="s">
        <v>38</v>
      </c>
      <c r="O37" s="124" t="s">
        <v>38</v>
      </c>
      <c r="P37" s="123">
        <f>9000*12</f>
        <v>108000</v>
      </c>
      <c r="Q37" s="123">
        <f>9000*12</f>
        <v>108000</v>
      </c>
      <c r="R37" s="128">
        <f>9000*12</f>
        <v>108000</v>
      </c>
      <c r="S37" s="130"/>
      <c r="T37" s="31"/>
      <c r="U37" s="31"/>
      <c r="V37" s="31"/>
      <c r="W37" s="31"/>
      <c r="X37" s="30"/>
      <c r="Y37" s="3"/>
      <c r="Z37" s="3"/>
      <c r="AA37" s="3"/>
      <c r="AB37" s="3"/>
      <c r="AC37" s="3"/>
      <c r="AD37" s="3"/>
      <c r="AE37" s="3"/>
    </row>
    <row r="38" spans="1:31" ht="18.75" customHeight="1">
      <c r="A38" s="131"/>
      <c r="B38" s="132" t="s">
        <v>43</v>
      </c>
      <c r="C38" s="187"/>
      <c r="D38" s="133"/>
      <c r="E38" s="133"/>
      <c r="F38" s="133"/>
      <c r="G38" s="133"/>
      <c r="H38" s="133"/>
      <c r="I38" s="133"/>
      <c r="J38" s="133"/>
      <c r="K38" s="134"/>
      <c r="L38" s="235"/>
      <c r="M38" s="241"/>
      <c r="N38" s="133"/>
      <c r="O38" s="133"/>
      <c r="P38" s="133"/>
      <c r="Q38" s="133"/>
      <c r="R38" s="134"/>
      <c r="S38" s="114"/>
      <c r="T38" s="29"/>
      <c r="U38" s="29"/>
      <c r="V38" s="29"/>
      <c r="W38" s="29"/>
      <c r="X38" s="30"/>
      <c r="AB38" s="4"/>
      <c r="AC38" s="4"/>
      <c r="AD38" s="4"/>
      <c r="AE38" s="4"/>
    </row>
    <row r="39" spans="1:31" ht="18.75" customHeight="1">
      <c r="A39" s="122">
        <v>18</v>
      </c>
      <c r="B39" s="204" t="s">
        <v>52</v>
      </c>
      <c r="C39" s="184" t="s">
        <v>14</v>
      </c>
      <c r="D39" s="123">
        <v>1</v>
      </c>
      <c r="E39" s="123">
        <v>1</v>
      </c>
      <c r="F39" s="123">
        <v>365760</v>
      </c>
      <c r="G39" s="123">
        <v>1</v>
      </c>
      <c r="H39" s="123">
        <v>1</v>
      </c>
      <c r="I39" s="123">
        <v>1</v>
      </c>
      <c r="J39" s="123" t="s">
        <v>38</v>
      </c>
      <c r="K39" s="128" t="s">
        <v>38</v>
      </c>
      <c r="L39" s="237" t="s">
        <v>38</v>
      </c>
      <c r="M39" s="240">
        <v>12600</v>
      </c>
      <c r="N39" s="124">
        <v>12960</v>
      </c>
      <c r="O39" s="124">
        <v>13320</v>
      </c>
      <c r="P39" s="123">
        <f>F39+M39</f>
        <v>378360</v>
      </c>
      <c r="Q39" s="124">
        <f>P39+N39</f>
        <v>391320</v>
      </c>
      <c r="R39" s="125">
        <f>Q39+O39</f>
        <v>404640</v>
      </c>
      <c r="S39" s="115"/>
      <c r="T39" s="31"/>
      <c r="U39" s="31"/>
      <c r="V39" s="31"/>
      <c r="W39" s="31"/>
      <c r="X39" s="30"/>
      <c r="AB39" s="4"/>
      <c r="AC39" s="4"/>
      <c r="AD39" s="4"/>
      <c r="AE39" s="4"/>
    </row>
    <row r="40" spans="1:31" ht="18.75" customHeight="1">
      <c r="A40" s="122">
        <v>19</v>
      </c>
      <c r="B40" s="113" t="s">
        <v>28</v>
      </c>
      <c r="C40" s="191" t="s">
        <v>55</v>
      </c>
      <c r="D40" s="123">
        <v>1</v>
      </c>
      <c r="E40" s="123">
        <v>1</v>
      </c>
      <c r="F40" s="123">
        <f>20770*12</f>
        <v>249240</v>
      </c>
      <c r="G40" s="123">
        <v>1</v>
      </c>
      <c r="H40" s="123">
        <v>1</v>
      </c>
      <c r="I40" s="123">
        <v>1</v>
      </c>
      <c r="J40" s="123" t="s">
        <v>38</v>
      </c>
      <c r="K40" s="128" t="s">
        <v>38</v>
      </c>
      <c r="L40" s="237" t="s">
        <v>38</v>
      </c>
      <c r="M40" s="240">
        <v>8760</v>
      </c>
      <c r="N40" s="124">
        <v>8760</v>
      </c>
      <c r="O40" s="124">
        <v>9000</v>
      </c>
      <c r="P40" s="123">
        <f>F40+M40</f>
        <v>258000</v>
      </c>
      <c r="Q40" s="124">
        <f>P40+N40</f>
        <v>266760</v>
      </c>
      <c r="R40" s="125">
        <f>Q40+O40</f>
        <v>275760</v>
      </c>
      <c r="S40" s="114"/>
      <c r="T40" s="31"/>
      <c r="U40" s="31"/>
      <c r="V40" s="31"/>
      <c r="W40" s="31"/>
      <c r="X40" s="30"/>
      <c r="AB40" s="4"/>
      <c r="AC40" s="4"/>
      <c r="AD40" s="4"/>
      <c r="AE40" s="4"/>
    </row>
    <row r="41" spans="1:31" ht="18.75" customHeight="1">
      <c r="A41" s="122"/>
      <c r="B41" s="113"/>
      <c r="C41" s="191"/>
      <c r="D41" s="123"/>
      <c r="E41" s="135"/>
      <c r="F41" s="123"/>
      <c r="G41" s="123"/>
      <c r="H41" s="123"/>
      <c r="I41" s="123"/>
      <c r="J41" s="123"/>
      <c r="K41" s="128"/>
      <c r="L41" s="237"/>
      <c r="M41" s="240"/>
      <c r="N41" s="124"/>
      <c r="O41" s="124"/>
      <c r="P41" s="136"/>
      <c r="Q41" s="136"/>
      <c r="R41" s="137"/>
      <c r="S41" s="114"/>
      <c r="T41" s="31"/>
      <c r="U41" s="31"/>
      <c r="V41" s="31"/>
      <c r="W41" s="31"/>
      <c r="X41" s="30"/>
      <c r="AB41" s="4"/>
      <c r="AC41" s="4"/>
      <c r="AD41" s="4"/>
      <c r="AE41" s="4"/>
    </row>
    <row r="42" spans="1:31" ht="18.75" customHeight="1">
      <c r="A42" s="122">
        <v>20</v>
      </c>
      <c r="B42" s="113" t="s">
        <v>61</v>
      </c>
      <c r="C42" s="188" t="s">
        <v>62</v>
      </c>
      <c r="D42" s="123">
        <v>1</v>
      </c>
      <c r="E42" s="123">
        <v>1</v>
      </c>
      <c r="F42" s="123" t="s">
        <v>38</v>
      </c>
      <c r="G42" s="123">
        <v>1</v>
      </c>
      <c r="H42" s="123">
        <v>1</v>
      </c>
      <c r="I42" s="123">
        <v>1</v>
      </c>
      <c r="J42" s="123" t="s">
        <v>38</v>
      </c>
      <c r="K42" s="128" t="s">
        <v>38</v>
      </c>
      <c r="L42" s="237" t="s">
        <v>38</v>
      </c>
      <c r="M42" s="242" t="s">
        <v>38</v>
      </c>
      <c r="N42" s="123" t="s">
        <v>38</v>
      </c>
      <c r="O42" s="123" t="s">
        <v>38</v>
      </c>
      <c r="P42" s="123" t="s">
        <v>38</v>
      </c>
      <c r="Q42" s="123" t="s">
        <v>38</v>
      </c>
      <c r="R42" s="123" t="s">
        <v>38</v>
      </c>
      <c r="S42" s="233" t="s">
        <v>49</v>
      </c>
      <c r="T42" s="29"/>
      <c r="U42" s="29"/>
      <c r="V42" s="29"/>
      <c r="W42" s="29"/>
      <c r="X42" s="30"/>
      <c r="AB42" s="4"/>
      <c r="AC42" s="4"/>
      <c r="AD42" s="4"/>
      <c r="AE42" s="4"/>
    </row>
    <row r="43" spans="1:31" ht="18.75" customHeight="1">
      <c r="A43" s="129"/>
      <c r="B43" s="138" t="s">
        <v>40</v>
      </c>
      <c r="C43" s="188"/>
      <c r="D43" s="139"/>
      <c r="E43" s="139"/>
      <c r="F43" s="139"/>
      <c r="G43" s="139"/>
      <c r="H43" s="139"/>
      <c r="I43" s="139"/>
      <c r="J43" s="139"/>
      <c r="K43" s="238"/>
      <c r="L43" s="237"/>
      <c r="M43" s="243"/>
      <c r="N43" s="140"/>
      <c r="O43" s="140"/>
      <c r="P43" s="141"/>
      <c r="Q43" s="141"/>
      <c r="R43" s="142"/>
      <c r="S43" s="181"/>
      <c r="T43" s="29"/>
      <c r="U43" s="29"/>
      <c r="V43" s="29"/>
      <c r="W43" s="29"/>
      <c r="X43" s="30"/>
      <c r="AB43" s="4"/>
      <c r="AC43" s="4"/>
      <c r="AD43" s="4"/>
      <c r="AE43" s="4"/>
    </row>
    <row r="44" spans="1:31" ht="18.75" customHeight="1">
      <c r="A44" s="122">
        <v>21</v>
      </c>
      <c r="B44" s="113" t="s">
        <v>72</v>
      </c>
      <c r="C44" s="184" t="s">
        <v>38</v>
      </c>
      <c r="D44" s="123">
        <v>1</v>
      </c>
      <c r="E44" s="127">
        <v>1</v>
      </c>
      <c r="F44" s="123">
        <f>9000*12</f>
        <v>108000</v>
      </c>
      <c r="G44" s="123">
        <v>1</v>
      </c>
      <c r="H44" s="123">
        <v>1</v>
      </c>
      <c r="I44" s="123">
        <v>1</v>
      </c>
      <c r="J44" s="123" t="s">
        <v>38</v>
      </c>
      <c r="K44" s="128" t="s">
        <v>38</v>
      </c>
      <c r="L44" s="237" t="s">
        <v>38</v>
      </c>
      <c r="M44" s="240" t="s">
        <v>38</v>
      </c>
      <c r="N44" s="124" t="s">
        <v>38</v>
      </c>
      <c r="O44" s="124" t="s">
        <v>38</v>
      </c>
      <c r="P44" s="123">
        <f>9000*12</f>
        <v>108000</v>
      </c>
      <c r="Q44" s="123">
        <f>9000*12</f>
        <v>108000</v>
      </c>
      <c r="R44" s="128">
        <f>9000*12</f>
        <v>108000</v>
      </c>
      <c r="S44" s="180" t="s">
        <v>50</v>
      </c>
      <c r="T44" s="29"/>
      <c r="U44" s="29"/>
      <c r="V44" s="29"/>
      <c r="W44" s="29"/>
      <c r="X44" s="30"/>
      <c r="AB44" s="4"/>
      <c r="AC44" s="4"/>
      <c r="AD44" s="4"/>
      <c r="AE44" s="4"/>
    </row>
    <row r="45" spans="1:31" s="10" customFormat="1" ht="18.75" customHeight="1">
      <c r="A45" s="131"/>
      <c r="B45" s="132" t="s">
        <v>44</v>
      </c>
      <c r="C45" s="187"/>
      <c r="D45" s="133"/>
      <c r="E45" s="133"/>
      <c r="F45" s="133"/>
      <c r="G45" s="133"/>
      <c r="H45" s="133"/>
      <c r="I45" s="133"/>
      <c r="J45" s="133"/>
      <c r="K45" s="134"/>
      <c r="L45" s="235"/>
      <c r="M45" s="241"/>
      <c r="N45" s="133"/>
      <c r="O45" s="133"/>
      <c r="P45" s="133"/>
      <c r="Q45" s="133"/>
      <c r="R45" s="134"/>
      <c r="S45" s="114"/>
      <c r="T45" s="67"/>
      <c r="U45" s="2"/>
      <c r="V45" s="67"/>
      <c r="W45" s="2"/>
      <c r="X45" s="3"/>
      <c r="Y45" s="3"/>
      <c r="Z45" s="3"/>
      <c r="AA45" s="3"/>
      <c r="AB45" s="3"/>
      <c r="AC45" s="3"/>
      <c r="AD45" s="3"/>
      <c r="AE45" s="3"/>
    </row>
    <row r="46" spans="1:31" s="10" customFormat="1" ht="18.75" customHeight="1">
      <c r="A46" s="122">
        <v>22</v>
      </c>
      <c r="B46" s="204" t="s">
        <v>53</v>
      </c>
      <c r="C46" s="188" t="s">
        <v>14</v>
      </c>
      <c r="D46" s="123">
        <v>1</v>
      </c>
      <c r="E46" s="123">
        <v>1</v>
      </c>
      <c r="F46" s="123">
        <v>330120</v>
      </c>
      <c r="G46" s="123">
        <v>1</v>
      </c>
      <c r="H46" s="123">
        <v>1</v>
      </c>
      <c r="I46" s="123">
        <v>1</v>
      </c>
      <c r="J46" s="123" t="s">
        <v>38</v>
      </c>
      <c r="K46" s="128" t="s">
        <v>38</v>
      </c>
      <c r="L46" s="237" t="s">
        <v>38</v>
      </c>
      <c r="M46" s="240">
        <v>11520</v>
      </c>
      <c r="N46" s="124">
        <v>12000</v>
      </c>
      <c r="O46" s="124">
        <v>12120</v>
      </c>
      <c r="P46" s="123">
        <f>F46+M46</f>
        <v>341640</v>
      </c>
      <c r="Q46" s="124">
        <f>P46+N46</f>
        <v>353640</v>
      </c>
      <c r="R46" s="125">
        <f>Q46+O46</f>
        <v>365760</v>
      </c>
      <c r="S46" s="143"/>
      <c r="T46" s="194"/>
      <c r="U46" s="29"/>
      <c r="V46" s="31"/>
      <c r="W46" s="2"/>
      <c r="X46" s="3"/>
      <c r="Y46" s="3"/>
      <c r="Z46" s="3"/>
      <c r="AA46" s="3"/>
      <c r="AB46" s="3"/>
      <c r="AC46" s="3"/>
      <c r="AD46" s="3"/>
      <c r="AE46" s="3"/>
    </row>
    <row r="47" spans="1:31" s="10" customFormat="1" ht="18.75" customHeight="1">
      <c r="A47" s="236">
        <v>23</v>
      </c>
      <c r="B47" s="234" t="s">
        <v>73</v>
      </c>
      <c r="C47" s="50" t="s">
        <v>69</v>
      </c>
      <c r="D47" s="203">
        <v>1</v>
      </c>
      <c r="E47" s="287" t="s">
        <v>38</v>
      </c>
      <c r="F47" s="95" t="s">
        <v>38</v>
      </c>
      <c r="G47" s="95">
        <v>1</v>
      </c>
      <c r="H47" s="95">
        <v>1</v>
      </c>
      <c r="I47" s="95">
        <v>1</v>
      </c>
      <c r="J47" s="199" t="s">
        <v>68</v>
      </c>
      <c r="K47" s="97" t="s">
        <v>38</v>
      </c>
      <c r="L47" s="290" t="s">
        <v>38</v>
      </c>
      <c r="M47" s="291">
        <v>297900</v>
      </c>
      <c r="N47" s="95">
        <v>9720</v>
      </c>
      <c r="O47" s="95">
        <v>9720</v>
      </c>
      <c r="P47" s="95">
        <v>297000</v>
      </c>
      <c r="Q47" s="95">
        <f>P47+N47</f>
        <v>306720</v>
      </c>
      <c r="R47" s="97">
        <v>317340</v>
      </c>
      <c r="S47" s="292"/>
      <c r="T47" s="194"/>
      <c r="U47" s="29"/>
      <c r="V47" s="31"/>
      <c r="W47" s="2"/>
      <c r="X47" s="3"/>
      <c r="Y47" s="3"/>
      <c r="Z47" s="3"/>
      <c r="AA47" s="3"/>
      <c r="AB47" s="3"/>
      <c r="AC47" s="3"/>
      <c r="AD47" s="3"/>
      <c r="AE47" s="3"/>
    </row>
    <row r="48" spans="1:31" ht="18.75" customHeight="1">
      <c r="A48" s="144" t="s">
        <v>45</v>
      </c>
      <c r="B48" s="145" t="s">
        <v>29</v>
      </c>
      <c r="C48" s="145"/>
      <c r="D48" s="146">
        <v>21</v>
      </c>
      <c r="E48" s="146">
        <v>20</v>
      </c>
      <c r="F48" s="146">
        <f>F8+F10+F11+F12+F13+F14+F16+F18+F19+F22+F23+F24+F26+F34+F35+F37+F39+F40+F44+F46</f>
        <v>5231400</v>
      </c>
      <c r="G48" s="146">
        <v>22</v>
      </c>
      <c r="H48" s="146">
        <v>22</v>
      </c>
      <c r="I48" s="146">
        <v>22</v>
      </c>
      <c r="J48" s="245" t="s">
        <v>68</v>
      </c>
      <c r="K48" s="146" t="s">
        <v>38</v>
      </c>
      <c r="L48" s="203" t="s">
        <v>38</v>
      </c>
      <c r="M48" s="146">
        <v>461460</v>
      </c>
      <c r="N48" s="146">
        <v>178200</v>
      </c>
      <c r="O48" s="146">
        <v>181080</v>
      </c>
      <c r="P48" s="146">
        <v>5800860</v>
      </c>
      <c r="Q48" s="146">
        <v>5979060</v>
      </c>
      <c r="R48" s="146">
        <v>6160140</v>
      </c>
      <c r="S48" s="147"/>
      <c r="T48" s="193"/>
      <c r="U48" s="29"/>
      <c r="V48" s="29"/>
      <c r="AB48" s="4"/>
      <c r="AC48" s="4"/>
      <c r="AD48" s="4"/>
      <c r="AE48" s="4"/>
    </row>
    <row r="49" spans="1:31" ht="18.75" customHeight="1">
      <c r="A49" s="148" t="s">
        <v>46</v>
      </c>
      <c r="B49" s="247" t="s">
        <v>30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149">
        <f>P48*20/100</f>
        <v>1160172</v>
      </c>
      <c r="Q49" s="149">
        <f>Q48*20/100</f>
        <v>1195812</v>
      </c>
      <c r="R49" s="149">
        <f>R48*20/100</f>
        <v>1232028</v>
      </c>
      <c r="S49" s="150"/>
      <c r="AB49" s="4"/>
      <c r="AC49" s="4"/>
      <c r="AD49" s="4"/>
      <c r="AE49" s="4"/>
    </row>
    <row r="50" spans="1:31" ht="18.75" customHeight="1">
      <c r="A50" s="148" t="s">
        <v>47</v>
      </c>
      <c r="B50" s="247" t="s">
        <v>31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149">
        <f>SUM(P48:P49)</f>
        <v>6961032</v>
      </c>
      <c r="Q50" s="149">
        <f>SUM(Q48:Q49)</f>
        <v>7174872</v>
      </c>
      <c r="R50" s="149">
        <f>SUM(R48:R49)</f>
        <v>7392168</v>
      </c>
      <c r="S50" s="150"/>
      <c r="AB50" s="4"/>
      <c r="AC50" s="4"/>
      <c r="AD50" s="4"/>
      <c r="AE50" s="4"/>
    </row>
    <row r="51" spans="1:31" ht="18.75" customHeight="1">
      <c r="A51" s="148" t="s">
        <v>48</v>
      </c>
      <c r="B51" s="247" t="s">
        <v>32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151">
        <f>P50*100/23100000</f>
        <v>30.13433766233766</v>
      </c>
      <c r="Q51" s="151">
        <f>Q50*100/24255005</f>
        <v>29.580995757370488</v>
      </c>
      <c r="R51" s="151">
        <f>R50*100/25467760</f>
        <v>29.02559157146133</v>
      </c>
      <c r="S51" s="150"/>
      <c r="T51" s="77"/>
      <c r="U51" s="77"/>
      <c r="V51" s="29"/>
      <c r="AB51" s="4"/>
      <c r="AC51" s="4"/>
      <c r="AD51" s="4"/>
      <c r="AE51" s="4"/>
    </row>
    <row r="52" spans="1:31" ht="18.75" customHeight="1">
      <c r="A52" s="246" t="s">
        <v>6</v>
      </c>
      <c r="B52" s="246"/>
      <c r="C52" s="152" t="s">
        <v>64</v>
      </c>
      <c r="D52" s="153"/>
      <c r="E52" s="154"/>
      <c r="F52" s="154"/>
      <c r="G52" s="155"/>
      <c r="H52" s="155"/>
      <c r="I52" s="155"/>
      <c r="J52" s="156"/>
      <c r="K52" s="156"/>
      <c r="L52" s="156"/>
      <c r="M52" s="157"/>
      <c r="N52" s="157"/>
      <c r="O52" s="157"/>
      <c r="P52" s="158"/>
      <c r="Q52" s="158"/>
      <c r="R52" s="158"/>
      <c r="S52" s="159"/>
      <c r="T52" s="78"/>
      <c r="U52" s="78"/>
      <c r="V52" s="229"/>
      <c r="W52" s="65"/>
      <c r="X52" s="30"/>
      <c r="AB52" s="4"/>
      <c r="AC52" s="4"/>
      <c r="AD52" s="4"/>
      <c r="AE52" s="4"/>
    </row>
    <row r="53" spans="1:31" ht="18.75" customHeight="1">
      <c r="A53" s="116" t="s">
        <v>65</v>
      </c>
      <c r="B53" s="116"/>
      <c r="C53" s="116"/>
      <c r="D53" s="116"/>
      <c r="E53" s="116"/>
      <c r="F53" s="116"/>
      <c r="G53" s="116"/>
      <c r="H53" s="116"/>
      <c r="I53" s="160"/>
      <c r="J53" s="160"/>
      <c r="K53" s="161"/>
      <c r="L53" s="162"/>
      <c r="M53" s="162"/>
      <c r="N53" s="65"/>
      <c r="O53" s="158"/>
      <c r="P53" s="158"/>
      <c r="Q53" s="158"/>
      <c r="R53" s="158"/>
      <c r="S53" s="159"/>
      <c r="T53" s="77"/>
      <c r="U53" s="79"/>
      <c r="V53" s="229"/>
      <c r="W53" s="65"/>
      <c r="X53" s="30"/>
      <c r="AB53" s="4"/>
      <c r="AC53" s="4"/>
      <c r="AD53" s="4"/>
      <c r="AE53" s="4"/>
    </row>
    <row r="54" spans="1:31" ht="18.75" customHeight="1">
      <c r="A54" s="116" t="s">
        <v>66</v>
      </c>
      <c r="B54" s="116"/>
      <c r="C54" s="116"/>
      <c r="D54" s="116"/>
      <c r="E54" s="116"/>
      <c r="F54" s="116"/>
      <c r="G54" s="116"/>
      <c r="H54" s="116"/>
      <c r="I54" s="163"/>
      <c r="J54" s="163"/>
      <c r="K54" s="161"/>
      <c r="L54" s="162"/>
      <c r="M54" s="116"/>
      <c r="N54" s="65"/>
      <c r="O54" s="116"/>
      <c r="P54" s="116"/>
      <c r="Q54" s="164"/>
      <c r="R54" s="164"/>
      <c r="S54" s="165"/>
      <c r="T54" s="228"/>
      <c r="U54" s="228"/>
      <c r="V54" s="229"/>
      <c r="W54" s="65"/>
      <c r="X54" s="30"/>
      <c r="AB54" s="4"/>
      <c r="AC54" s="4"/>
      <c r="AD54" s="4"/>
      <c r="AE54" s="4"/>
    </row>
    <row r="55" spans="1:31" ht="18.75" customHeight="1">
      <c r="A55" s="116" t="s">
        <v>67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62"/>
      <c r="M55" s="116"/>
      <c r="N55" s="65"/>
      <c r="O55" s="116"/>
      <c r="P55" s="116"/>
      <c r="Q55" s="164"/>
      <c r="R55" s="166"/>
      <c r="S55" s="202">
        <v>30</v>
      </c>
      <c r="T55" s="29"/>
      <c r="U55" s="29"/>
      <c r="AB55" s="4"/>
      <c r="AC55" s="4"/>
      <c r="AD55" s="4"/>
      <c r="AE55" s="4"/>
    </row>
    <row r="56" spans="1:31" ht="20.25">
      <c r="A56" s="173"/>
      <c r="B56" s="174"/>
      <c r="C56" s="174"/>
      <c r="D56" s="175"/>
      <c r="E56" s="176"/>
      <c r="F56" s="176"/>
      <c r="G56" s="177"/>
      <c r="H56" s="177"/>
      <c r="I56" s="177"/>
      <c r="J56" s="173"/>
      <c r="K56" s="173"/>
      <c r="L56" s="173"/>
      <c r="M56" s="178"/>
      <c r="N56" s="178"/>
      <c r="O56" s="178"/>
      <c r="P56" s="178"/>
      <c r="Q56" s="178"/>
      <c r="R56" s="178"/>
      <c r="S56" s="179"/>
      <c r="AB56" s="4"/>
      <c r="AC56" s="4"/>
      <c r="AD56" s="4"/>
      <c r="AE56" s="4"/>
    </row>
    <row r="57" spans="1:31" ht="20.25">
      <c r="A57" s="46"/>
      <c r="B57" s="45"/>
      <c r="C57" s="45"/>
      <c r="D57" s="21"/>
      <c r="E57" s="22"/>
      <c r="F57" s="22"/>
      <c r="G57" s="23"/>
      <c r="H57" s="23"/>
      <c r="I57" s="23"/>
      <c r="J57" s="24"/>
      <c r="K57" s="24"/>
      <c r="L57" s="24"/>
      <c r="M57" s="25"/>
      <c r="N57" s="25"/>
      <c r="O57" s="25"/>
      <c r="P57" s="25"/>
      <c r="Q57" s="25"/>
      <c r="R57" s="25"/>
      <c r="S57" s="26"/>
      <c r="AB57" s="4"/>
      <c r="AC57" s="4"/>
      <c r="AD57" s="4"/>
      <c r="AE57" s="4"/>
    </row>
    <row r="58" spans="1:31" ht="24">
      <c r="A58" s="24"/>
      <c r="B58" s="45"/>
      <c r="C58" s="45"/>
      <c r="D58" s="21"/>
      <c r="E58" s="22"/>
      <c r="F58" s="56"/>
      <c r="G58" s="58"/>
      <c r="H58" s="58"/>
      <c r="I58" s="58"/>
      <c r="J58" s="59"/>
      <c r="K58" s="59"/>
      <c r="L58" s="59"/>
      <c r="M58" s="55"/>
      <c r="N58" s="55"/>
      <c r="O58" s="55"/>
      <c r="P58" s="55"/>
      <c r="Q58" s="55"/>
      <c r="R58" s="55"/>
      <c r="S58" s="57"/>
      <c r="T58" s="29"/>
      <c r="U58" s="29"/>
      <c r="V58" s="29"/>
      <c r="W58" s="29"/>
      <c r="X58" s="30"/>
      <c r="Y58" s="30"/>
      <c r="AB58" s="4"/>
      <c r="AC58" s="4"/>
      <c r="AD58" s="4"/>
      <c r="AE58" s="4"/>
    </row>
    <row r="59" spans="1:31" ht="24">
      <c r="A59" s="24"/>
      <c r="B59" s="45"/>
      <c r="C59" s="45"/>
      <c r="D59" s="21"/>
      <c r="E59" s="22"/>
      <c r="F59" s="60"/>
      <c r="G59" s="61"/>
      <c r="H59" s="61"/>
      <c r="I59" s="61"/>
      <c r="J59" s="62"/>
      <c r="K59" s="62"/>
      <c r="L59" s="62"/>
      <c r="M59" s="63"/>
      <c r="N59" s="63"/>
      <c r="O59" s="63"/>
      <c r="P59" s="63"/>
      <c r="Q59" s="63"/>
      <c r="R59" s="63"/>
      <c r="S59" s="64"/>
      <c r="T59" s="29"/>
      <c r="U59" s="29"/>
      <c r="V59" s="29"/>
      <c r="W59" s="29"/>
      <c r="X59" s="30"/>
      <c r="Y59" s="30"/>
      <c r="AB59" s="4"/>
      <c r="AC59" s="4"/>
      <c r="AD59" s="4"/>
      <c r="AE59" s="4"/>
    </row>
    <row r="60" spans="1:31" ht="24">
      <c r="A60" s="24"/>
      <c r="B60" s="45"/>
      <c r="C60" s="45"/>
      <c r="D60" s="21"/>
      <c r="E60" s="22"/>
      <c r="F60" s="53"/>
      <c r="G60" s="54"/>
      <c r="H60" s="54"/>
      <c r="I60" s="54"/>
      <c r="J60" s="47"/>
      <c r="K60" s="47"/>
      <c r="L60" s="47"/>
      <c r="M60" s="38"/>
      <c r="N60" s="38"/>
      <c r="O60" s="38"/>
      <c r="P60" s="38"/>
      <c r="Q60" s="38"/>
      <c r="R60" s="38"/>
      <c r="S60" s="39"/>
      <c r="T60" s="29"/>
      <c r="U60" s="29"/>
      <c r="V60" s="29"/>
      <c r="W60" s="29"/>
      <c r="X60" s="30"/>
      <c r="Y60" s="30"/>
      <c r="AB60" s="4"/>
      <c r="AC60" s="4"/>
      <c r="AD60" s="4"/>
      <c r="AE60" s="4"/>
    </row>
    <row r="61" spans="1:31" ht="24">
      <c r="A61" s="24"/>
      <c r="B61" s="45"/>
      <c r="C61" s="45"/>
      <c r="D61" s="21"/>
      <c r="E61" s="22"/>
      <c r="F61" s="53"/>
      <c r="G61" s="54"/>
      <c r="H61" s="54"/>
      <c r="I61" s="54"/>
      <c r="J61" s="47"/>
      <c r="K61" s="47"/>
      <c r="L61" s="47"/>
      <c r="M61" s="38"/>
      <c r="N61" s="38"/>
      <c r="O61" s="38"/>
      <c r="P61" s="38"/>
      <c r="Q61" s="38"/>
      <c r="R61" s="38"/>
      <c r="S61" s="39"/>
      <c r="T61" s="29"/>
      <c r="U61" s="29"/>
      <c r="V61" s="29"/>
      <c r="W61" s="29"/>
      <c r="X61" s="30"/>
      <c r="Y61" s="30"/>
      <c r="AB61" s="4"/>
      <c r="AC61" s="4"/>
      <c r="AD61" s="4"/>
      <c r="AE61" s="4"/>
    </row>
    <row r="62" spans="1:31" ht="24">
      <c r="A62" s="24"/>
      <c r="B62" s="45"/>
      <c r="C62" s="45"/>
      <c r="D62" s="21"/>
      <c r="E62" s="22"/>
      <c r="F62" s="53"/>
      <c r="G62" s="54"/>
      <c r="H62" s="54"/>
      <c r="I62" s="54"/>
      <c r="J62" s="47"/>
      <c r="K62" s="47"/>
      <c r="L62" s="47"/>
      <c r="M62" s="38"/>
      <c r="N62" s="38"/>
      <c r="O62" s="38"/>
      <c r="P62" s="38"/>
      <c r="Q62" s="38"/>
      <c r="R62" s="38"/>
      <c r="S62" s="39"/>
      <c r="T62" s="29"/>
      <c r="U62" s="29"/>
      <c r="V62" s="29"/>
      <c r="W62" s="29"/>
      <c r="X62" s="30"/>
      <c r="Y62" s="30"/>
      <c r="AB62" s="4"/>
      <c r="AC62" s="4"/>
      <c r="AD62" s="4"/>
      <c r="AE62" s="4"/>
    </row>
    <row r="63" spans="1:31" ht="24">
      <c r="A63" s="24"/>
      <c r="B63" s="45"/>
      <c r="C63" s="45"/>
      <c r="D63" s="21"/>
      <c r="E63" s="22"/>
      <c r="F63" s="53"/>
      <c r="G63" s="54"/>
      <c r="H63" s="54"/>
      <c r="I63" s="54"/>
      <c r="J63" s="47"/>
      <c r="K63" s="47"/>
      <c r="L63" s="47"/>
      <c r="M63" s="38"/>
      <c r="N63" s="38"/>
      <c r="O63" s="38"/>
      <c r="P63" s="38"/>
      <c r="Q63" s="38"/>
      <c r="R63" s="38"/>
      <c r="S63" s="39"/>
      <c r="T63" s="29"/>
      <c r="U63" s="29"/>
      <c r="V63" s="29"/>
      <c r="W63" s="29"/>
      <c r="X63" s="30"/>
      <c r="Y63" s="30"/>
      <c r="AB63" s="4"/>
      <c r="AC63" s="4"/>
      <c r="AD63" s="4"/>
      <c r="AE63" s="4"/>
    </row>
    <row r="64" spans="1:31" ht="24">
      <c r="A64" s="24"/>
      <c r="B64" s="45"/>
      <c r="C64" s="45"/>
      <c r="D64" s="21"/>
      <c r="E64" s="22"/>
      <c r="F64" s="53"/>
      <c r="G64" s="54"/>
      <c r="H64" s="54"/>
      <c r="I64" s="54"/>
      <c r="J64" s="47"/>
      <c r="K64" s="47"/>
      <c r="L64" s="47"/>
      <c r="M64" s="38"/>
      <c r="N64" s="38"/>
      <c r="O64" s="38"/>
      <c r="P64" s="38"/>
      <c r="Q64" s="38"/>
      <c r="R64" s="38"/>
      <c r="S64" s="39"/>
      <c r="T64" s="29"/>
      <c r="U64" s="29"/>
      <c r="V64" s="29"/>
      <c r="W64" s="29"/>
      <c r="X64" s="30"/>
      <c r="Y64" s="30"/>
      <c r="AB64" s="4"/>
      <c r="AC64" s="4"/>
      <c r="AD64" s="4"/>
      <c r="AE64" s="4"/>
    </row>
    <row r="65" spans="1:31" ht="24">
      <c r="A65" s="24"/>
      <c r="B65" s="45"/>
      <c r="C65" s="45"/>
      <c r="D65" s="21"/>
      <c r="E65" s="22"/>
      <c r="F65" s="53"/>
      <c r="G65" s="54"/>
      <c r="H65" s="54"/>
      <c r="I65" s="54"/>
      <c r="J65" s="47"/>
      <c r="K65" s="47"/>
      <c r="L65" s="47"/>
      <c r="M65" s="38"/>
      <c r="N65" s="38"/>
      <c r="O65" s="38"/>
      <c r="P65" s="38"/>
      <c r="Q65" s="38"/>
      <c r="R65" s="38"/>
      <c r="S65" s="39"/>
      <c r="T65" s="29"/>
      <c r="U65" s="29"/>
      <c r="V65" s="29"/>
      <c r="W65" s="29"/>
      <c r="X65" s="30"/>
      <c r="Y65" s="30"/>
      <c r="AB65" s="4"/>
      <c r="AC65" s="4"/>
      <c r="AD65" s="4"/>
      <c r="AE65" s="4"/>
    </row>
    <row r="66" spans="1:31" ht="20.25">
      <c r="A66" s="24"/>
      <c r="B66" s="45"/>
      <c r="C66" s="45"/>
      <c r="D66" s="21"/>
      <c r="E66" s="22"/>
      <c r="F66" s="22"/>
      <c r="G66" s="23"/>
      <c r="H66" s="23"/>
      <c r="I66" s="23"/>
      <c r="J66" s="24"/>
      <c r="K66" s="24"/>
      <c r="L66" s="24"/>
      <c r="M66" s="25"/>
      <c r="N66" s="25"/>
      <c r="O66" s="25"/>
      <c r="P66" s="25"/>
      <c r="Q66" s="25"/>
      <c r="R66" s="25"/>
      <c r="S66" s="26"/>
      <c r="AB66" s="4"/>
      <c r="AC66" s="4"/>
      <c r="AD66" s="4"/>
      <c r="AE66" s="4"/>
    </row>
    <row r="67" spans="1:31" ht="20.25">
      <c r="A67" s="24"/>
      <c r="B67" s="45"/>
      <c r="C67" s="45"/>
      <c r="D67" s="21"/>
      <c r="E67" s="22"/>
      <c r="F67" s="22"/>
      <c r="G67" s="23"/>
      <c r="H67" s="23"/>
      <c r="I67" s="23"/>
      <c r="J67" s="24"/>
      <c r="K67" s="24"/>
      <c r="L67" s="24"/>
      <c r="M67" s="25"/>
      <c r="N67" s="25"/>
      <c r="O67" s="25"/>
      <c r="P67" s="25"/>
      <c r="Q67" s="25"/>
      <c r="R67" s="25"/>
      <c r="S67" s="26"/>
      <c r="AB67" s="4"/>
      <c r="AC67" s="4"/>
      <c r="AD67" s="4"/>
      <c r="AE67" s="4"/>
    </row>
    <row r="68" spans="1:31" ht="20.25">
      <c r="A68" s="24"/>
      <c r="B68" s="45"/>
      <c r="C68" s="45"/>
      <c r="D68" s="21"/>
      <c r="E68" s="22"/>
      <c r="F68" s="22"/>
      <c r="G68" s="23"/>
      <c r="H68" s="23"/>
      <c r="I68" s="23"/>
      <c r="J68" s="24"/>
      <c r="K68" s="24"/>
      <c r="L68" s="24"/>
      <c r="M68" s="25"/>
      <c r="N68" s="25"/>
      <c r="O68" s="25"/>
      <c r="P68" s="25"/>
      <c r="Q68" s="25"/>
      <c r="R68" s="25"/>
      <c r="S68" s="26"/>
      <c r="AB68" s="4"/>
      <c r="AC68" s="4"/>
      <c r="AD68" s="4"/>
      <c r="AE68" s="4"/>
    </row>
    <row r="69" spans="1:31" ht="20.25">
      <c r="A69" s="24"/>
      <c r="B69" s="45"/>
      <c r="C69" s="45"/>
      <c r="D69" s="21"/>
      <c r="E69" s="22"/>
      <c r="F69" s="22"/>
      <c r="G69" s="23"/>
      <c r="H69" s="23"/>
      <c r="I69" s="23"/>
      <c r="J69" s="24"/>
      <c r="K69" s="24"/>
      <c r="L69" s="24"/>
      <c r="M69" s="25"/>
      <c r="N69" s="25"/>
      <c r="O69" s="25"/>
      <c r="P69" s="25"/>
      <c r="Q69" s="25"/>
      <c r="R69" s="25"/>
      <c r="S69" s="26"/>
      <c r="AB69" s="4"/>
      <c r="AC69" s="4"/>
      <c r="AD69" s="4"/>
      <c r="AE69" s="4"/>
    </row>
    <row r="70" spans="1:31" ht="20.25">
      <c r="A70" s="18"/>
      <c r="B70" s="5"/>
      <c r="C70" s="5"/>
      <c r="AB70" s="4"/>
      <c r="AC70" s="4"/>
      <c r="AD70" s="4"/>
      <c r="AE70" s="4"/>
    </row>
    <row r="71" spans="1:31" ht="20.25">
      <c r="A71" s="18"/>
      <c r="B71" s="5"/>
      <c r="C71" s="5"/>
      <c r="AB71" s="4"/>
      <c r="AC71" s="4"/>
      <c r="AD71" s="4"/>
      <c r="AE71" s="4"/>
    </row>
    <row r="72" spans="1:31" ht="20.25">
      <c r="A72" s="18"/>
      <c r="B72" s="5"/>
      <c r="C72" s="5"/>
      <c r="AB72" s="4"/>
      <c r="AC72" s="4"/>
      <c r="AD72" s="4"/>
      <c r="AE72" s="4"/>
    </row>
    <row r="73" spans="1:31" ht="20.25">
      <c r="A73" s="18"/>
      <c r="B73" s="5"/>
      <c r="C73" s="5"/>
      <c r="AB73" s="4"/>
      <c r="AC73" s="4"/>
      <c r="AD73" s="4"/>
      <c r="AE73" s="4"/>
    </row>
    <row r="74" spans="1:31" ht="20.25">
      <c r="A74" s="18"/>
      <c r="B74" s="5"/>
      <c r="C74" s="5"/>
      <c r="AB74" s="4"/>
      <c r="AC74" s="4"/>
      <c r="AD74" s="4"/>
      <c r="AE74" s="4"/>
    </row>
    <row r="75" spans="1:31" ht="20.25">
      <c r="A75" s="18"/>
      <c r="B75" s="5"/>
      <c r="C75" s="5"/>
      <c r="AB75" s="4"/>
      <c r="AC75" s="4"/>
      <c r="AD75" s="4"/>
      <c r="AE75" s="4"/>
    </row>
    <row r="76" spans="1:31" ht="20.25">
      <c r="A76" s="18"/>
      <c r="B76" s="5"/>
      <c r="C76" s="5"/>
      <c r="AB76" s="4"/>
      <c r="AC76" s="4"/>
      <c r="AD76" s="4"/>
      <c r="AE76" s="4"/>
    </row>
    <row r="77" spans="1:31" ht="20.25">
      <c r="A77" s="18"/>
      <c r="B77" s="5"/>
      <c r="C77" s="5"/>
      <c r="AB77" s="4"/>
      <c r="AC77" s="4"/>
      <c r="AD77" s="4"/>
      <c r="AE77" s="4"/>
    </row>
    <row r="78" spans="1:31" ht="20.25">
      <c r="A78" s="18"/>
      <c r="B78" s="5"/>
      <c r="C78" s="5"/>
      <c r="AB78" s="4"/>
      <c r="AC78" s="4"/>
      <c r="AD78" s="4"/>
      <c r="AE78" s="4"/>
    </row>
    <row r="79" spans="1:31" ht="20.25">
      <c r="A79" s="18"/>
      <c r="B79" s="5"/>
      <c r="C79" s="5"/>
      <c r="AB79" s="4"/>
      <c r="AC79" s="4"/>
      <c r="AD79" s="4"/>
      <c r="AE79" s="4"/>
    </row>
    <row r="80" spans="1:31" ht="20.25">
      <c r="A80" s="18"/>
      <c r="B80" s="5"/>
      <c r="C80" s="5"/>
      <c r="AB80" s="4"/>
      <c r="AC80" s="4"/>
      <c r="AD80" s="4"/>
      <c r="AE80" s="4"/>
    </row>
    <row r="81" spans="1:31" ht="20.25">
      <c r="A81" s="18"/>
      <c r="B81" s="5"/>
      <c r="C81" s="5"/>
      <c r="AB81" s="4"/>
      <c r="AC81" s="4"/>
      <c r="AD81" s="4"/>
      <c r="AE81" s="4"/>
    </row>
    <row r="82" spans="1:31" ht="20.25">
      <c r="A82" s="18"/>
      <c r="B82" s="5"/>
      <c r="C82" s="5"/>
      <c r="AB82" s="4"/>
      <c r="AC82" s="4"/>
      <c r="AD82" s="4"/>
      <c r="AE82" s="4"/>
    </row>
    <row r="83" spans="1:31" ht="20.25">
      <c r="A83" s="18"/>
      <c r="B83" s="5"/>
      <c r="C83" s="5"/>
      <c r="AB83" s="4"/>
      <c r="AC83" s="4"/>
      <c r="AD83" s="4"/>
      <c r="AE83" s="4"/>
    </row>
    <row r="84" spans="1:31" ht="20.25">
      <c r="A84" s="18"/>
      <c r="B84" s="5"/>
      <c r="C84" s="5"/>
      <c r="AB84" s="4"/>
      <c r="AC84" s="4"/>
      <c r="AD84" s="4"/>
      <c r="AE84" s="4"/>
    </row>
    <row r="85" spans="1:31" ht="20.25">
      <c r="A85" s="18"/>
      <c r="B85" s="5"/>
      <c r="C85" s="5"/>
      <c r="AB85" s="4"/>
      <c r="AC85" s="4"/>
      <c r="AD85" s="4"/>
      <c r="AE85" s="4"/>
    </row>
    <row r="86" spans="1:31" ht="20.25">
      <c r="A86" s="18"/>
      <c r="B86" s="5"/>
      <c r="C86" s="5"/>
      <c r="AB86" s="4"/>
      <c r="AC86" s="4"/>
      <c r="AD86" s="4"/>
      <c r="AE86" s="4"/>
    </row>
    <row r="87" spans="1:31" ht="20.25">
      <c r="A87" s="18"/>
      <c r="B87" s="5"/>
      <c r="C87" s="5"/>
      <c r="AB87" s="4"/>
      <c r="AC87" s="4"/>
      <c r="AD87" s="4"/>
      <c r="AE87" s="4"/>
    </row>
    <row r="88" spans="1:31" ht="20.25">
      <c r="A88" s="18"/>
      <c r="B88" s="5"/>
      <c r="C88" s="5"/>
      <c r="AB88" s="4"/>
      <c r="AC88" s="4"/>
      <c r="AD88" s="4"/>
      <c r="AE88" s="4"/>
    </row>
    <row r="89" spans="1:31" ht="20.25">
      <c r="A89" s="18"/>
      <c r="B89" s="5"/>
      <c r="C89" s="5"/>
      <c r="AB89" s="4"/>
      <c r="AC89" s="4"/>
      <c r="AD89" s="4"/>
      <c r="AE89" s="4"/>
    </row>
    <row r="90" spans="1:31" ht="20.25">
      <c r="A90" s="18"/>
      <c r="B90" s="5"/>
      <c r="C90" s="5"/>
      <c r="AB90" s="4"/>
      <c r="AC90" s="4"/>
      <c r="AD90" s="4"/>
      <c r="AE90" s="4"/>
    </row>
    <row r="91" spans="1:31" ht="20.25">
      <c r="A91" s="18"/>
      <c r="B91" s="5"/>
      <c r="C91" s="5"/>
      <c r="AB91" s="4"/>
      <c r="AC91" s="4"/>
      <c r="AD91" s="4"/>
      <c r="AE91" s="4"/>
    </row>
    <row r="92" spans="1:31" ht="20.25">
      <c r="A92" s="18"/>
      <c r="B92" s="5"/>
      <c r="C92" s="5"/>
      <c r="AB92" s="4"/>
      <c r="AC92" s="4"/>
      <c r="AD92" s="4"/>
      <c r="AE92" s="4"/>
    </row>
    <row r="93" spans="1:31" ht="20.25">
      <c r="A93" s="18"/>
      <c r="B93" s="5"/>
      <c r="C93" s="5"/>
      <c r="AB93" s="4"/>
      <c r="AC93" s="4"/>
      <c r="AD93" s="4"/>
      <c r="AE93" s="4"/>
    </row>
    <row r="94" spans="1:31" ht="20.25">
      <c r="A94" s="18"/>
      <c r="B94" s="5"/>
      <c r="C94" s="5"/>
      <c r="AB94" s="4"/>
      <c r="AC94" s="4"/>
      <c r="AD94" s="4"/>
      <c r="AE94" s="4"/>
    </row>
    <row r="95" spans="1:31" ht="20.25">
      <c r="A95" s="18"/>
      <c r="B95" s="5"/>
      <c r="C95" s="5"/>
      <c r="AB95" s="4"/>
      <c r="AC95" s="4"/>
      <c r="AD95" s="4"/>
      <c r="AE95" s="4"/>
    </row>
    <row r="96" spans="1:31" ht="20.25">
      <c r="A96" s="18"/>
      <c r="B96" s="5"/>
      <c r="C96" s="5"/>
      <c r="AB96" s="4"/>
      <c r="AC96" s="4"/>
      <c r="AD96" s="4"/>
      <c r="AE96" s="4"/>
    </row>
    <row r="97" spans="1:31" ht="20.25">
      <c r="A97" s="18"/>
      <c r="B97" s="5"/>
      <c r="C97" s="5"/>
      <c r="AB97" s="4"/>
      <c r="AC97" s="4"/>
      <c r="AD97" s="4"/>
      <c r="AE97" s="4"/>
    </row>
    <row r="98" spans="1:3" ht="20.25">
      <c r="A98" s="18"/>
      <c r="B98" s="5"/>
      <c r="C98" s="5"/>
    </row>
    <row r="99" spans="1:3" ht="20.25">
      <c r="A99" s="18"/>
      <c r="B99" s="5"/>
      <c r="C99" s="5"/>
    </row>
    <row r="100" spans="1:3" ht="20.25">
      <c r="A100" s="18"/>
      <c r="B100" s="5"/>
      <c r="C100" s="5"/>
    </row>
    <row r="101" spans="1:3" ht="20.25">
      <c r="A101" s="18"/>
      <c r="B101" s="5"/>
      <c r="C101" s="5"/>
    </row>
    <row r="102" spans="1:3" ht="20.25">
      <c r="A102" s="18"/>
      <c r="B102" s="5"/>
      <c r="C102" s="5"/>
    </row>
    <row r="103" spans="1:3" ht="20.25">
      <c r="A103" s="18"/>
      <c r="B103" s="5"/>
      <c r="C103" s="5"/>
    </row>
    <row r="104" spans="1:3" ht="20.25">
      <c r="A104" s="18"/>
      <c r="B104" s="5"/>
      <c r="C104" s="5"/>
    </row>
  </sheetData>
  <sheetProtection/>
  <mergeCells count="51">
    <mergeCell ref="B4:B7"/>
    <mergeCell ref="R31:R32"/>
    <mergeCell ref="N31:N32"/>
    <mergeCell ref="O31:O32"/>
    <mergeCell ref="P31:P32"/>
    <mergeCell ref="Q31:Q32"/>
    <mergeCell ref="L31:L32"/>
    <mergeCell ref="M31:M32"/>
    <mergeCell ref="G30:I30"/>
    <mergeCell ref="J30:L30"/>
    <mergeCell ref="A29:A32"/>
    <mergeCell ref="B29:B32"/>
    <mergeCell ref="E29:F29"/>
    <mergeCell ref="G29:I29"/>
    <mergeCell ref="J29:L29"/>
    <mergeCell ref="G31:G32"/>
    <mergeCell ref="H31:H32"/>
    <mergeCell ref="I31:I32"/>
    <mergeCell ref="J31:J32"/>
    <mergeCell ref="M30:O30"/>
    <mergeCell ref="J6:J7"/>
    <mergeCell ref="K6:K7"/>
    <mergeCell ref="L6:L7"/>
    <mergeCell ref="M6:M7"/>
    <mergeCell ref="K31:K32"/>
    <mergeCell ref="J5:L5"/>
    <mergeCell ref="P6:P7"/>
    <mergeCell ref="N6:N7"/>
    <mergeCell ref="M29:O29"/>
    <mergeCell ref="P29:R29"/>
    <mergeCell ref="M5:O5"/>
    <mergeCell ref="P4:R4"/>
    <mergeCell ref="E4:F4"/>
    <mergeCell ref="O6:O7"/>
    <mergeCell ref="T5:X5"/>
    <mergeCell ref="G6:G7"/>
    <mergeCell ref="H6:H7"/>
    <mergeCell ref="I6:I7"/>
    <mergeCell ref="Q6:Q7"/>
    <mergeCell ref="R6:R7"/>
    <mergeCell ref="G5:I5"/>
    <mergeCell ref="A52:B52"/>
    <mergeCell ref="B49:O49"/>
    <mergeCell ref="B50:O50"/>
    <mergeCell ref="B51:O51"/>
    <mergeCell ref="B1:R1"/>
    <mergeCell ref="B2:S2"/>
    <mergeCell ref="A4:A7"/>
    <mergeCell ref="G4:I4"/>
    <mergeCell ref="J4:L4"/>
    <mergeCell ref="M4:O4"/>
  </mergeCells>
  <printOptions/>
  <pageMargins left="0.5905511811023622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2018-10-27T21:15:29Z</cp:lastPrinted>
  <dcterms:created xsi:type="dcterms:W3CDTF">2016-01-04T11:18:10Z</dcterms:created>
  <dcterms:modified xsi:type="dcterms:W3CDTF">2018-10-27T21:16:36Z</dcterms:modified>
  <cp:category/>
  <cp:version/>
  <cp:contentType/>
  <cp:contentStatus/>
</cp:coreProperties>
</file>